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ine01\Desktop\Requests\"/>
    </mc:Choice>
  </mc:AlternateContent>
  <xr:revisionPtr revIDLastSave="0" documentId="10_ncr:100000_{59F3522E-155B-4F9A-A6C7-5103FB747D10}" xr6:coauthVersionLast="31" xr6:coauthVersionMax="31" xr10:uidLastSave="{00000000-0000-0000-0000-000000000000}"/>
  <bookViews>
    <workbookView xWindow="0" yWindow="0" windowWidth="12510" windowHeight="2600" firstSheet="1" activeTab="1" xr2:uid="{D23157D4-182D-4BDF-BBA8-4BBDC5DF2257}"/>
  </bookViews>
  <sheets>
    <sheet name="Revised PGY4 Percent Increases" sheetId="10" r:id="rId1"/>
    <sheet name="UPL UHRIP Analysis by Provider" sheetId="1" r:id="rId2"/>
    <sheet name="IP UPL Gap Data" sheetId="3" r:id="rId3"/>
    <sheet name="OP UPL Gap Data" sheetId="4" r:id="rId4"/>
    <sheet name="PGY4 AA Encounters IP OP Split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Fill" hidden="1">#REF!</definedName>
    <definedName name="_xlnm._FilterDatabase" localSheetId="2" hidden="1">'IP UPL Gap Data'!$A$1:$N$441</definedName>
    <definedName name="_xlnm._FilterDatabase" localSheetId="3" hidden="1">'OP UPL Gap Data'!$A$1:$K$409</definedName>
    <definedName name="_xlnm._FilterDatabase" localSheetId="4" hidden="1">'PGY4 AA Encounters IP OP Split'!$A$2:$K$589</definedName>
    <definedName name="_xlnm._FilterDatabase" localSheetId="1" hidden="1">'UPL UHRIP Analysis by Provider'!$A$1:$AC$548</definedName>
    <definedName name="_SDA2004">#N/A</definedName>
    <definedName name="_whatisthis">[3]DIS00!#REF!</definedName>
    <definedName name="aaaaaa">[2]A83I!#REF!</definedName>
    <definedName name="adj_fact">#REF!</definedName>
    <definedName name="Aggregate_Cap_BR_Only">#REF!</definedName>
    <definedName name="All_SDAs_for_DSH_Hospital_Listing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bbb">[3]DIS00!#REF!</definedName>
    <definedName name="BBDRP5_8">#N/A</definedName>
    <definedName name="BBDRREST">#N/A</definedName>
    <definedName name="BexarTotal">'[4]Bexar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hidden="1">#REF!</definedName>
    <definedName name="cccccc">[3]DIS00!#REF!</definedName>
    <definedName name="combined_cap">#REF!</definedName>
    <definedName name="COUNTY">#N/A</definedName>
    <definedName name="Create_Summary_by_TPI">#REF!</definedName>
    <definedName name="_xlnm.Database">#REF!</definedName>
    <definedName name="Documentation">'[5]3 - Review Tracker'!#REF!</definedName>
    <definedName name="DSH_Flag">[5]Checks!$L$3</definedName>
    <definedName name="DSH_IND">[6]Checks!$J$3</definedName>
    <definedName name="DY_Begin">'[7]Austin Summary'!$N$22</definedName>
    <definedName name="DY_End">'[7]Austin Summary'!$P$22</definedName>
    <definedName name="eeeeee">#REF!</definedName>
    <definedName name="Estimated_HSL">'[8]Estimated HSL FFY 2011'!$A$2:$D$185</definedName>
    <definedName name="ExportDataSource">#REF!</definedName>
    <definedName name="Final_Datasheet_03_05_2013">#REF!</definedName>
    <definedName name="GENERAL">#REF!</definedName>
    <definedName name="HOME">#REF!</definedName>
    <definedName name="HospitalClass">'[9]Hospital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nbdgd">#REF!</definedName>
    <definedName name="NPI_Ind">[6]Checks!$F$35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>#REF!</definedName>
    <definedName name="Print_Area_1">#REF!</definedName>
    <definedName name="Print_Area_MI">#REF!</definedName>
    <definedName name="_xlnm.Print_Titles">#REF!</definedName>
    <definedName name="qry_total_IP_days">#REF!</definedName>
    <definedName name="regions">#REF!</definedName>
    <definedName name="RENAL">#REF!</definedName>
    <definedName name="RESTBDR">#REF!</definedName>
    <definedName name="rrrrrr">#REF!</definedName>
    <definedName name="SCH1A">#REF!</definedName>
    <definedName name="SDA_RATES_FOR_MAILOUT_II">#REF!</definedName>
    <definedName name="selection_adj">[10]Assumptions!$L$25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MCO_Factor">[11]assumptions!$B$7</definedName>
    <definedName name="STARPLUS_MCO_Factor">[11]assumptions!$B$8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>'[12] Cost Report Settlements'!#REF!</definedName>
    <definedName name="trend">[10]Assumptions!$A$14:$D$19</definedName>
    <definedName name="tttttt">#REF!</definedName>
    <definedName name="YEAR_BEGIN_1">'[8]DSH Year Totals'!$A$4</definedName>
    <definedName name="YEAR_END_1">'[8]DSH Year Totals'!$B$4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Q32" i="1"/>
  <c r="Q33" i="1"/>
  <c r="Q34" i="1"/>
  <c r="Q99" i="1"/>
  <c r="Q114" i="1"/>
  <c r="Q115" i="1"/>
  <c r="Q116" i="1"/>
  <c r="Q117" i="1"/>
  <c r="Q247" i="1"/>
  <c r="Q439" i="1"/>
  <c r="Q457" i="1"/>
  <c r="Q508" i="1"/>
  <c r="Q3" i="1"/>
  <c r="Q4" i="1"/>
  <c r="Q35" i="1"/>
  <c r="Q36" i="1"/>
  <c r="Q37" i="1"/>
  <c r="Q38" i="1"/>
  <c r="Q39" i="1"/>
  <c r="Q40" i="1"/>
  <c r="Q41" i="1"/>
  <c r="Q100" i="1"/>
  <c r="Q101" i="1"/>
  <c r="Q102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209" i="1"/>
  <c r="Q248" i="1"/>
  <c r="Q271" i="1"/>
  <c r="Q310" i="1"/>
  <c r="Q311" i="1"/>
  <c r="Q355" i="1"/>
  <c r="Q356" i="1"/>
  <c r="Q357" i="1"/>
  <c r="Q358" i="1"/>
  <c r="Q458" i="1"/>
  <c r="Q459" i="1"/>
  <c r="Q460" i="1"/>
  <c r="Q461" i="1"/>
  <c r="Q462" i="1"/>
  <c r="Q463" i="1"/>
  <c r="Q464" i="1"/>
  <c r="Q465" i="1"/>
  <c r="Q509" i="1"/>
  <c r="Q510" i="1"/>
  <c r="Q511" i="1"/>
  <c r="Q512" i="1"/>
  <c r="Q513" i="1"/>
  <c r="Q514" i="1"/>
  <c r="Q515" i="1"/>
  <c r="Q5" i="1"/>
  <c r="Q42" i="1"/>
  <c r="Q135" i="1"/>
  <c r="Q359" i="1"/>
  <c r="Q44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103" i="1"/>
  <c r="Q104" i="1"/>
  <c r="Q105" i="1"/>
  <c r="Q106" i="1"/>
  <c r="Q107" i="1"/>
  <c r="Q108" i="1"/>
  <c r="Q109" i="1"/>
  <c r="Q110" i="1"/>
  <c r="Q111" i="1"/>
  <c r="Q112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31" i="1"/>
  <c r="Q232" i="1"/>
  <c r="Q233" i="1"/>
  <c r="Q234" i="1"/>
  <c r="Q235" i="1"/>
  <c r="Q236" i="1"/>
  <c r="Q237" i="1"/>
  <c r="Q238" i="1"/>
  <c r="Q239" i="1"/>
  <c r="Q249" i="1"/>
  <c r="Q250" i="1"/>
  <c r="Q251" i="1"/>
  <c r="Q252" i="1"/>
  <c r="Q253" i="1"/>
  <c r="Q254" i="1"/>
  <c r="Q255" i="1"/>
  <c r="Q256" i="1"/>
  <c r="Q257" i="1"/>
  <c r="Q258" i="1"/>
  <c r="Q259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441" i="1"/>
  <c r="Q442" i="1"/>
  <c r="Q443" i="1"/>
  <c r="Q444" i="1"/>
  <c r="Q445" i="1"/>
  <c r="Q446" i="1"/>
  <c r="Q447" i="1"/>
  <c r="Q448" i="1"/>
  <c r="Q449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27" i="1"/>
  <c r="Q95" i="1"/>
  <c r="Q203" i="1"/>
  <c r="Q204" i="1"/>
  <c r="Q205" i="1"/>
  <c r="Q229" i="1"/>
  <c r="Q240" i="1"/>
  <c r="Q241" i="1"/>
  <c r="Q242" i="1"/>
  <c r="Q243" i="1"/>
  <c r="Q260" i="1"/>
  <c r="Q261" i="1"/>
  <c r="Q262" i="1"/>
  <c r="Q263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450" i="1"/>
  <c r="Q451" i="1"/>
  <c r="Q452" i="1"/>
  <c r="Q504" i="1"/>
  <c r="Q541" i="1"/>
  <c r="Q542" i="1"/>
  <c r="Q543" i="1"/>
  <c r="Q544" i="1"/>
  <c r="Q545" i="1"/>
  <c r="Q546" i="1"/>
  <c r="Q28" i="1"/>
  <c r="Q29" i="1"/>
  <c r="Q206" i="1"/>
  <c r="Q207" i="1"/>
  <c r="Q230" i="1"/>
  <c r="Q244" i="1"/>
  <c r="Q245" i="1"/>
  <c r="Q246" i="1"/>
  <c r="Q264" i="1"/>
  <c r="Q265" i="1"/>
  <c r="Q266" i="1"/>
  <c r="Q267" i="1"/>
  <c r="Q268" i="1"/>
  <c r="Q269" i="1"/>
  <c r="Q300" i="1"/>
  <c r="Q301" i="1"/>
  <c r="Q302" i="1"/>
  <c r="Q303" i="1"/>
  <c r="Q304" i="1"/>
  <c r="Q305" i="1"/>
  <c r="Q306" i="1"/>
  <c r="Q307" i="1"/>
  <c r="Q308" i="1"/>
  <c r="Q309" i="1"/>
  <c r="Q349" i="1"/>
  <c r="Q350" i="1"/>
  <c r="Q351" i="1"/>
  <c r="Q352" i="1"/>
  <c r="Q353" i="1"/>
  <c r="Q354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53" i="1"/>
  <c r="Q454" i="1"/>
  <c r="Q455" i="1"/>
  <c r="Q505" i="1"/>
  <c r="Q506" i="1"/>
  <c r="Q96" i="1"/>
  <c r="Q97" i="1"/>
  <c r="Q30" i="1"/>
  <c r="Q98" i="1"/>
  <c r="Q113" i="1"/>
  <c r="Q208" i="1"/>
  <c r="Q270" i="1"/>
  <c r="Q438" i="1"/>
  <c r="Q456" i="1"/>
  <c r="Q507" i="1"/>
  <c r="Q547" i="1"/>
  <c r="Q198" i="1"/>
  <c r="Q199" i="1"/>
  <c r="Q200" i="1"/>
  <c r="Q134" i="1"/>
  <c r="Q201" i="1"/>
  <c r="Q94" i="1"/>
  <c r="Q202" i="1"/>
  <c r="Q299" i="1"/>
  <c r="Q348" i="1"/>
  <c r="Q436" i="1"/>
  <c r="Q437" i="1"/>
  <c r="Q540" i="1"/>
  <c r="Q285" i="1"/>
  <c r="Q272" i="1"/>
  <c r="Q2" i="1"/>
  <c r="S31" i="1"/>
  <c r="S32" i="1"/>
  <c r="S33" i="1"/>
  <c r="S34" i="1"/>
  <c r="S99" i="1"/>
  <c r="S114" i="1"/>
  <c r="S115" i="1"/>
  <c r="S116" i="1"/>
  <c r="S117" i="1"/>
  <c r="S247" i="1"/>
  <c r="S439" i="1"/>
  <c r="S457" i="1"/>
  <c r="S508" i="1"/>
  <c r="S3" i="1"/>
  <c r="S4" i="1"/>
  <c r="S35" i="1"/>
  <c r="S36" i="1"/>
  <c r="S37" i="1"/>
  <c r="S38" i="1"/>
  <c r="S39" i="1"/>
  <c r="S40" i="1"/>
  <c r="S41" i="1"/>
  <c r="S100" i="1"/>
  <c r="S101" i="1"/>
  <c r="S102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209" i="1"/>
  <c r="S248" i="1"/>
  <c r="S271" i="1"/>
  <c r="S310" i="1"/>
  <c r="S311" i="1"/>
  <c r="S355" i="1"/>
  <c r="S356" i="1"/>
  <c r="S357" i="1"/>
  <c r="S358" i="1"/>
  <c r="S458" i="1"/>
  <c r="S459" i="1"/>
  <c r="S460" i="1"/>
  <c r="S461" i="1"/>
  <c r="S462" i="1"/>
  <c r="S463" i="1"/>
  <c r="S464" i="1"/>
  <c r="S465" i="1"/>
  <c r="S509" i="1"/>
  <c r="S510" i="1"/>
  <c r="S511" i="1"/>
  <c r="S512" i="1"/>
  <c r="S513" i="1"/>
  <c r="S514" i="1"/>
  <c r="S515" i="1"/>
  <c r="S5" i="1"/>
  <c r="S42" i="1"/>
  <c r="S135" i="1"/>
  <c r="S359" i="1"/>
  <c r="S44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03" i="1"/>
  <c r="S104" i="1"/>
  <c r="S105" i="1"/>
  <c r="S106" i="1"/>
  <c r="S107" i="1"/>
  <c r="S108" i="1"/>
  <c r="S109" i="1"/>
  <c r="S110" i="1"/>
  <c r="S111" i="1"/>
  <c r="S112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31" i="1"/>
  <c r="S232" i="1"/>
  <c r="S233" i="1"/>
  <c r="S234" i="1"/>
  <c r="S235" i="1"/>
  <c r="S236" i="1"/>
  <c r="S237" i="1"/>
  <c r="S238" i="1"/>
  <c r="S239" i="1"/>
  <c r="S249" i="1"/>
  <c r="S250" i="1"/>
  <c r="S251" i="1"/>
  <c r="S252" i="1"/>
  <c r="S253" i="1"/>
  <c r="S254" i="1"/>
  <c r="S255" i="1"/>
  <c r="S256" i="1"/>
  <c r="S257" i="1"/>
  <c r="S258" i="1"/>
  <c r="S259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441" i="1"/>
  <c r="S442" i="1"/>
  <c r="S443" i="1"/>
  <c r="S444" i="1"/>
  <c r="S445" i="1"/>
  <c r="S446" i="1"/>
  <c r="S447" i="1"/>
  <c r="S448" i="1"/>
  <c r="S449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27" i="1"/>
  <c r="S95" i="1"/>
  <c r="S203" i="1"/>
  <c r="S204" i="1"/>
  <c r="S205" i="1"/>
  <c r="S229" i="1"/>
  <c r="S240" i="1"/>
  <c r="S241" i="1"/>
  <c r="S242" i="1"/>
  <c r="S243" i="1"/>
  <c r="S260" i="1"/>
  <c r="S261" i="1"/>
  <c r="S262" i="1"/>
  <c r="S263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450" i="1"/>
  <c r="S451" i="1"/>
  <c r="S452" i="1"/>
  <c r="S504" i="1"/>
  <c r="S541" i="1"/>
  <c r="S542" i="1"/>
  <c r="S543" i="1"/>
  <c r="S544" i="1"/>
  <c r="S545" i="1"/>
  <c r="S546" i="1"/>
  <c r="S28" i="1"/>
  <c r="S29" i="1"/>
  <c r="S206" i="1"/>
  <c r="S207" i="1"/>
  <c r="S230" i="1"/>
  <c r="S244" i="1"/>
  <c r="S245" i="1"/>
  <c r="S246" i="1"/>
  <c r="S264" i="1"/>
  <c r="S265" i="1"/>
  <c r="S266" i="1"/>
  <c r="S267" i="1"/>
  <c r="S268" i="1"/>
  <c r="S269" i="1"/>
  <c r="S300" i="1"/>
  <c r="S301" i="1"/>
  <c r="S302" i="1"/>
  <c r="S303" i="1"/>
  <c r="S304" i="1"/>
  <c r="S305" i="1"/>
  <c r="S306" i="1"/>
  <c r="S307" i="1"/>
  <c r="S308" i="1"/>
  <c r="S309" i="1"/>
  <c r="S349" i="1"/>
  <c r="S350" i="1"/>
  <c r="S351" i="1"/>
  <c r="S352" i="1"/>
  <c r="S353" i="1"/>
  <c r="S354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53" i="1"/>
  <c r="S454" i="1"/>
  <c r="S455" i="1"/>
  <c r="S505" i="1"/>
  <c r="S506" i="1"/>
  <c r="S96" i="1"/>
  <c r="S97" i="1"/>
  <c r="S30" i="1"/>
  <c r="S98" i="1"/>
  <c r="S113" i="1"/>
  <c r="S208" i="1"/>
  <c r="S270" i="1"/>
  <c r="S438" i="1"/>
  <c r="S456" i="1"/>
  <c r="S507" i="1"/>
  <c r="S547" i="1"/>
  <c r="S198" i="1"/>
  <c r="S199" i="1"/>
  <c r="S200" i="1"/>
  <c r="S134" i="1"/>
  <c r="S201" i="1"/>
  <c r="S94" i="1"/>
  <c r="S202" i="1"/>
  <c r="S299" i="1"/>
  <c r="S348" i="1"/>
  <c r="S436" i="1"/>
  <c r="S437" i="1"/>
  <c r="S540" i="1"/>
  <c r="S285" i="1"/>
  <c r="S272" i="1"/>
  <c r="S2" i="1"/>
  <c r="J416" i="3"/>
  <c r="J287" i="3"/>
  <c r="J285" i="3"/>
  <c r="J257" i="3"/>
  <c r="J151" i="3"/>
  <c r="J121" i="3"/>
  <c r="J62" i="3"/>
  <c r="J53" i="3"/>
  <c r="J30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6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2" i="3"/>
  <c r="R31" i="1" l="1"/>
  <c r="R32" i="1"/>
  <c r="R33" i="1"/>
  <c r="R34" i="1"/>
  <c r="R99" i="1"/>
  <c r="R114" i="1"/>
  <c r="R115" i="1"/>
  <c r="R116" i="1"/>
  <c r="R117" i="1"/>
  <c r="R247" i="1"/>
  <c r="R439" i="1"/>
  <c r="R457" i="1"/>
  <c r="R508" i="1"/>
  <c r="R3" i="1"/>
  <c r="R4" i="1"/>
  <c r="R35" i="1"/>
  <c r="R36" i="1"/>
  <c r="R37" i="1"/>
  <c r="R38" i="1"/>
  <c r="R39" i="1"/>
  <c r="R40" i="1"/>
  <c r="R41" i="1"/>
  <c r="R100" i="1"/>
  <c r="R101" i="1"/>
  <c r="R102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209" i="1"/>
  <c r="R248" i="1"/>
  <c r="R271" i="1"/>
  <c r="R310" i="1"/>
  <c r="R311" i="1"/>
  <c r="R355" i="1"/>
  <c r="R356" i="1"/>
  <c r="R357" i="1"/>
  <c r="R358" i="1"/>
  <c r="R458" i="1"/>
  <c r="R459" i="1"/>
  <c r="R460" i="1"/>
  <c r="R461" i="1"/>
  <c r="R462" i="1"/>
  <c r="R463" i="1"/>
  <c r="R464" i="1"/>
  <c r="R465" i="1"/>
  <c r="R509" i="1"/>
  <c r="R510" i="1"/>
  <c r="R511" i="1"/>
  <c r="R512" i="1"/>
  <c r="R513" i="1"/>
  <c r="R514" i="1"/>
  <c r="R515" i="1"/>
  <c r="R5" i="1"/>
  <c r="R42" i="1"/>
  <c r="R135" i="1"/>
  <c r="R359" i="1"/>
  <c r="R44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103" i="1"/>
  <c r="R104" i="1"/>
  <c r="R105" i="1"/>
  <c r="R106" i="1"/>
  <c r="R107" i="1"/>
  <c r="R108" i="1"/>
  <c r="R109" i="1"/>
  <c r="R110" i="1"/>
  <c r="R111" i="1"/>
  <c r="R112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31" i="1"/>
  <c r="R232" i="1"/>
  <c r="R233" i="1"/>
  <c r="R234" i="1"/>
  <c r="R235" i="1"/>
  <c r="R236" i="1"/>
  <c r="R237" i="1"/>
  <c r="R238" i="1"/>
  <c r="R239" i="1"/>
  <c r="R249" i="1"/>
  <c r="R250" i="1"/>
  <c r="R251" i="1"/>
  <c r="R252" i="1"/>
  <c r="R253" i="1"/>
  <c r="R254" i="1"/>
  <c r="R255" i="1"/>
  <c r="R256" i="1"/>
  <c r="R257" i="1"/>
  <c r="R258" i="1"/>
  <c r="R259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441" i="1"/>
  <c r="R442" i="1"/>
  <c r="R443" i="1"/>
  <c r="R444" i="1"/>
  <c r="R445" i="1"/>
  <c r="R446" i="1"/>
  <c r="R447" i="1"/>
  <c r="R448" i="1"/>
  <c r="R449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27" i="1"/>
  <c r="R95" i="1"/>
  <c r="R203" i="1"/>
  <c r="R204" i="1"/>
  <c r="R205" i="1"/>
  <c r="R229" i="1"/>
  <c r="R240" i="1"/>
  <c r="R241" i="1"/>
  <c r="R242" i="1"/>
  <c r="R243" i="1"/>
  <c r="R260" i="1"/>
  <c r="R261" i="1"/>
  <c r="R262" i="1"/>
  <c r="R26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450" i="1"/>
  <c r="R451" i="1"/>
  <c r="R452" i="1"/>
  <c r="R504" i="1"/>
  <c r="R541" i="1"/>
  <c r="R542" i="1"/>
  <c r="R543" i="1"/>
  <c r="R544" i="1"/>
  <c r="R545" i="1"/>
  <c r="R546" i="1"/>
  <c r="R28" i="1"/>
  <c r="R29" i="1"/>
  <c r="R206" i="1"/>
  <c r="R207" i="1"/>
  <c r="R230" i="1"/>
  <c r="R244" i="1"/>
  <c r="R245" i="1"/>
  <c r="R246" i="1"/>
  <c r="R264" i="1"/>
  <c r="R265" i="1"/>
  <c r="R266" i="1"/>
  <c r="R267" i="1"/>
  <c r="R268" i="1"/>
  <c r="R269" i="1"/>
  <c r="R300" i="1"/>
  <c r="R301" i="1"/>
  <c r="R302" i="1"/>
  <c r="R303" i="1"/>
  <c r="R304" i="1"/>
  <c r="R305" i="1"/>
  <c r="R306" i="1"/>
  <c r="R307" i="1"/>
  <c r="R308" i="1"/>
  <c r="R309" i="1"/>
  <c r="R349" i="1"/>
  <c r="R350" i="1"/>
  <c r="R351" i="1"/>
  <c r="R352" i="1"/>
  <c r="R353" i="1"/>
  <c r="R354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53" i="1"/>
  <c r="R454" i="1"/>
  <c r="R455" i="1"/>
  <c r="R505" i="1"/>
  <c r="R506" i="1"/>
  <c r="R96" i="1"/>
  <c r="R97" i="1"/>
  <c r="R30" i="1"/>
  <c r="R98" i="1"/>
  <c r="R113" i="1"/>
  <c r="R208" i="1"/>
  <c r="R270" i="1"/>
  <c r="R438" i="1"/>
  <c r="R456" i="1"/>
  <c r="R507" i="1"/>
  <c r="R547" i="1"/>
  <c r="R198" i="1"/>
  <c r="R199" i="1"/>
  <c r="R200" i="1"/>
  <c r="R134" i="1"/>
  <c r="R201" i="1"/>
  <c r="R94" i="1"/>
  <c r="R202" i="1"/>
  <c r="R299" i="1"/>
  <c r="R348" i="1"/>
  <c r="R436" i="1"/>
  <c r="R437" i="1"/>
  <c r="R540" i="1"/>
  <c r="R285" i="1"/>
  <c r="R272" i="1"/>
  <c r="R2" i="1"/>
  <c r="U2" i="1"/>
  <c r="P31" i="1"/>
  <c r="P32" i="1"/>
  <c r="P33" i="1"/>
  <c r="P34" i="1"/>
  <c r="P99" i="1"/>
  <c r="P114" i="1"/>
  <c r="P115" i="1"/>
  <c r="P116" i="1"/>
  <c r="P117" i="1"/>
  <c r="P247" i="1"/>
  <c r="P439" i="1"/>
  <c r="P457" i="1"/>
  <c r="P508" i="1"/>
  <c r="P3" i="1"/>
  <c r="P4" i="1"/>
  <c r="P35" i="1"/>
  <c r="P36" i="1"/>
  <c r="P37" i="1"/>
  <c r="P38" i="1"/>
  <c r="P39" i="1"/>
  <c r="P40" i="1"/>
  <c r="P41" i="1"/>
  <c r="P100" i="1"/>
  <c r="P101" i="1"/>
  <c r="P102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209" i="1"/>
  <c r="P248" i="1"/>
  <c r="P271" i="1"/>
  <c r="P310" i="1"/>
  <c r="P311" i="1"/>
  <c r="P355" i="1"/>
  <c r="P356" i="1"/>
  <c r="P357" i="1"/>
  <c r="P358" i="1"/>
  <c r="P458" i="1"/>
  <c r="P459" i="1"/>
  <c r="P460" i="1"/>
  <c r="P461" i="1"/>
  <c r="P462" i="1"/>
  <c r="P463" i="1"/>
  <c r="P464" i="1"/>
  <c r="P465" i="1"/>
  <c r="P509" i="1"/>
  <c r="P510" i="1"/>
  <c r="P511" i="1"/>
  <c r="P512" i="1"/>
  <c r="P513" i="1"/>
  <c r="P514" i="1"/>
  <c r="P515" i="1"/>
  <c r="P5" i="1"/>
  <c r="P42" i="1"/>
  <c r="P135" i="1"/>
  <c r="P359" i="1"/>
  <c r="P440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103" i="1"/>
  <c r="P104" i="1"/>
  <c r="P105" i="1"/>
  <c r="P106" i="1"/>
  <c r="P107" i="1"/>
  <c r="P108" i="1"/>
  <c r="P109" i="1"/>
  <c r="P110" i="1"/>
  <c r="P111" i="1"/>
  <c r="P112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31" i="1"/>
  <c r="P232" i="1"/>
  <c r="P233" i="1"/>
  <c r="P234" i="1"/>
  <c r="P235" i="1"/>
  <c r="P236" i="1"/>
  <c r="P237" i="1"/>
  <c r="P238" i="1"/>
  <c r="P239" i="1"/>
  <c r="P249" i="1"/>
  <c r="P250" i="1"/>
  <c r="P251" i="1"/>
  <c r="P252" i="1"/>
  <c r="P253" i="1"/>
  <c r="P254" i="1"/>
  <c r="P255" i="1"/>
  <c r="P256" i="1"/>
  <c r="P257" i="1"/>
  <c r="P258" i="1"/>
  <c r="P259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441" i="1"/>
  <c r="P442" i="1"/>
  <c r="P443" i="1"/>
  <c r="P444" i="1"/>
  <c r="P445" i="1"/>
  <c r="P446" i="1"/>
  <c r="P447" i="1"/>
  <c r="P448" i="1"/>
  <c r="P449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27" i="1"/>
  <c r="P95" i="1"/>
  <c r="P203" i="1"/>
  <c r="P204" i="1"/>
  <c r="P205" i="1"/>
  <c r="P229" i="1"/>
  <c r="P240" i="1"/>
  <c r="P241" i="1"/>
  <c r="P242" i="1"/>
  <c r="P243" i="1"/>
  <c r="P260" i="1"/>
  <c r="P261" i="1"/>
  <c r="P262" i="1"/>
  <c r="P263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450" i="1"/>
  <c r="P451" i="1"/>
  <c r="P452" i="1"/>
  <c r="P504" i="1"/>
  <c r="P541" i="1"/>
  <c r="P542" i="1"/>
  <c r="P543" i="1"/>
  <c r="P544" i="1"/>
  <c r="P545" i="1"/>
  <c r="P546" i="1"/>
  <c r="P28" i="1"/>
  <c r="P29" i="1"/>
  <c r="P206" i="1"/>
  <c r="P207" i="1"/>
  <c r="P230" i="1"/>
  <c r="P244" i="1"/>
  <c r="P245" i="1"/>
  <c r="P246" i="1"/>
  <c r="P264" i="1"/>
  <c r="P265" i="1"/>
  <c r="P266" i="1"/>
  <c r="P267" i="1"/>
  <c r="P268" i="1"/>
  <c r="P269" i="1"/>
  <c r="P300" i="1"/>
  <c r="P301" i="1"/>
  <c r="P302" i="1"/>
  <c r="P303" i="1"/>
  <c r="P304" i="1"/>
  <c r="P305" i="1"/>
  <c r="P306" i="1"/>
  <c r="P307" i="1"/>
  <c r="P308" i="1"/>
  <c r="P309" i="1"/>
  <c r="P349" i="1"/>
  <c r="P350" i="1"/>
  <c r="P351" i="1"/>
  <c r="P352" i="1"/>
  <c r="P353" i="1"/>
  <c r="P354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53" i="1"/>
  <c r="P454" i="1"/>
  <c r="P455" i="1"/>
  <c r="P505" i="1"/>
  <c r="P506" i="1"/>
  <c r="P96" i="1"/>
  <c r="P97" i="1"/>
  <c r="P30" i="1"/>
  <c r="P98" i="1"/>
  <c r="P113" i="1"/>
  <c r="P208" i="1"/>
  <c r="P270" i="1"/>
  <c r="P438" i="1"/>
  <c r="P456" i="1"/>
  <c r="P507" i="1"/>
  <c r="P547" i="1"/>
  <c r="P198" i="1"/>
  <c r="P199" i="1"/>
  <c r="P200" i="1"/>
  <c r="P134" i="1"/>
  <c r="P201" i="1"/>
  <c r="P94" i="1"/>
  <c r="P202" i="1"/>
  <c r="P299" i="1"/>
  <c r="P348" i="1"/>
  <c r="P436" i="1"/>
  <c r="P437" i="1"/>
  <c r="P540" i="1"/>
  <c r="P285" i="1"/>
  <c r="P272" i="1"/>
  <c r="P2" i="1"/>
  <c r="I31" i="1" l="1"/>
  <c r="J31" i="1"/>
  <c r="I32" i="1"/>
  <c r="J32" i="1"/>
  <c r="I33" i="1"/>
  <c r="J33" i="1"/>
  <c r="I34" i="1"/>
  <c r="J34" i="1"/>
  <c r="I99" i="1"/>
  <c r="J99" i="1"/>
  <c r="I114" i="1"/>
  <c r="J114" i="1"/>
  <c r="I115" i="1"/>
  <c r="J115" i="1"/>
  <c r="I116" i="1"/>
  <c r="J116" i="1"/>
  <c r="I117" i="1"/>
  <c r="J117" i="1"/>
  <c r="I247" i="1"/>
  <c r="J247" i="1"/>
  <c r="I439" i="1"/>
  <c r="J439" i="1"/>
  <c r="I457" i="1"/>
  <c r="J457" i="1"/>
  <c r="I508" i="1"/>
  <c r="J508" i="1"/>
  <c r="I3" i="1"/>
  <c r="J3" i="1"/>
  <c r="I4" i="1"/>
  <c r="J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100" i="1"/>
  <c r="J100" i="1"/>
  <c r="I101" i="1"/>
  <c r="J101" i="1"/>
  <c r="I102" i="1"/>
  <c r="J102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209" i="1"/>
  <c r="J209" i="1"/>
  <c r="I248" i="1"/>
  <c r="J248" i="1"/>
  <c r="I271" i="1"/>
  <c r="J271" i="1"/>
  <c r="I310" i="1"/>
  <c r="J310" i="1"/>
  <c r="I311" i="1"/>
  <c r="J311" i="1"/>
  <c r="I355" i="1"/>
  <c r="J355" i="1"/>
  <c r="I356" i="1"/>
  <c r="J356" i="1"/>
  <c r="I357" i="1"/>
  <c r="J357" i="1"/>
  <c r="I358" i="1"/>
  <c r="J358" i="1"/>
  <c r="I458" i="1"/>
  <c r="J458" i="1"/>
  <c r="I459" i="1"/>
  <c r="J459" i="1"/>
  <c r="I460" i="1"/>
  <c r="J460" i="1"/>
  <c r="I461" i="1"/>
  <c r="J461" i="1"/>
  <c r="I462" i="1"/>
  <c r="J462" i="1"/>
  <c r="I463" i="1"/>
  <c r="J463" i="1"/>
  <c r="I464" i="1"/>
  <c r="J464" i="1"/>
  <c r="I465" i="1"/>
  <c r="J465" i="1"/>
  <c r="I509" i="1"/>
  <c r="J509" i="1"/>
  <c r="I510" i="1"/>
  <c r="J510" i="1"/>
  <c r="I511" i="1"/>
  <c r="J511" i="1"/>
  <c r="I512" i="1"/>
  <c r="J512" i="1"/>
  <c r="I513" i="1"/>
  <c r="J513" i="1"/>
  <c r="I514" i="1"/>
  <c r="J514" i="1"/>
  <c r="I515" i="1"/>
  <c r="J515" i="1"/>
  <c r="I5" i="1"/>
  <c r="J5" i="1"/>
  <c r="I42" i="1"/>
  <c r="J42" i="1"/>
  <c r="I135" i="1"/>
  <c r="J135" i="1"/>
  <c r="I359" i="1"/>
  <c r="J359" i="1"/>
  <c r="I440" i="1"/>
  <c r="J440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2" i="1"/>
  <c r="J182" i="1"/>
  <c r="I183" i="1"/>
  <c r="J183" i="1"/>
  <c r="I184" i="1"/>
  <c r="J184" i="1"/>
  <c r="I185" i="1"/>
  <c r="J185" i="1"/>
  <c r="I186" i="1"/>
  <c r="J186" i="1"/>
  <c r="I187" i="1"/>
  <c r="J187" i="1"/>
  <c r="I188" i="1"/>
  <c r="J188" i="1"/>
  <c r="I189" i="1"/>
  <c r="J189" i="1"/>
  <c r="I190" i="1"/>
  <c r="J190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210" i="1"/>
  <c r="J210" i="1"/>
  <c r="I211" i="1"/>
  <c r="J211" i="1"/>
  <c r="I212" i="1"/>
  <c r="J212" i="1"/>
  <c r="I213" i="1"/>
  <c r="J213" i="1"/>
  <c r="I214" i="1"/>
  <c r="J214" i="1"/>
  <c r="I215" i="1"/>
  <c r="J215" i="1"/>
  <c r="I216" i="1"/>
  <c r="J216" i="1"/>
  <c r="I217" i="1"/>
  <c r="J217" i="1"/>
  <c r="I218" i="1"/>
  <c r="J218" i="1"/>
  <c r="I219" i="1"/>
  <c r="J219" i="1"/>
  <c r="I220" i="1"/>
  <c r="J220" i="1"/>
  <c r="I221" i="1"/>
  <c r="J221" i="1"/>
  <c r="I222" i="1"/>
  <c r="J222" i="1"/>
  <c r="I223" i="1"/>
  <c r="J223" i="1"/>
  <c r="I224" i="1"/>
  <c r="J224" i="1"/>
  <c r="I225" i="1"/>
  <c r="J225" i="1"/>
  <c r="I226" i="1"/>
  <c r="J226" i="1"/>
  <c r="I227" i="1"/>
  <c r="J227" i="1"/>
  <c r="I228" i="1"/>
  <c r="J228" i="1"/>
  <c r="I231" i="1"/>
  <c r="J231" i="1"/>
  <c r="I232" i="1"/>
  <c r="J232" i="1"/>
  <c r="I233" i="1"/>
  <c r="J233" i="1"/>
  <c r="I234" i="1"/>
  <c r="J234" i="1"/>
  <c r="I235" i="1"/>
  <c r="J235" i="1"/>
  <c r="I236" i="1"/>
  <c r="J236" i="1"/>
  <c r="I237" i="1"/>
  <c r="J237" i="1"/>
  <c r="I238" i="1"/>
  <c r="J238" i="1"/>
  <c r="I239" i="1"/>
  <c r="J239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I256" i="1"/>
  <c r="J256" i="1"/>
  <c r="I257" i="1"/>
  <c r="J257" i="1"/>
  <c r="I258" i="1"/>
  <c r="J258" i="1"/>
  <c r="I259" i="1"/>
  <c r="J259" i="1"/>
  <c r="I273" i="1"/>
  <c r="J273" i="1"/>
  <c r="I274" i="1"/>
  <c r="J274" i="1"/>
  <c r="I275" i="1"/>
  <c r="J275" i="1"/>
  <c r="I276" i="1"/>
  <c r="J276" i="1"/>
  <c r="I277" i="1"/>
  <c r="J277" i="1"/>
  <c r="I278" i="1"/>
  <c r="J278" i="1"/>
  <c r="I279" i="1"/>
  <c r="J279" i="1"/>
  <c r="I280" i="1"/>
  <c r="J280" i="1"/>
  <c r="I281" i="1"/>
  <c r="J281" i="1"/>
  <c r="I282" i="1"/>
  <c r="J282" i="1"/>
  <c r="I283" i="1"/>
  <c r="J283" i="1"/>
  <c r="I284" i="1"/>
  <c r="J284" i="1"/>
  <c r="I312" i="1"/>
  <c r="J312" i="1"/>
  <c r="I313" i="1"/>
  <c r="J313" i="1"/>
  <c r="I314" i="1"/>
  <c r="J314" i="1"/>
  <c r="I315" i="1"/>
  <c r="J315" i="1"/>
  <c r="I316" i="1"/>
  <c r="J316" i="1"/>
  <c r="I317" i="1"/>
  <c r="J317" i="1"/>
  <c r="I318" i="1"/>
  <c r="J318" i="1"/>
  <c r="I319" i="1"/>
  <c r="J319" i="1"/>
  <c r="I320" i="1"/>
  <c r="J320" i="1"/>
  <c r="I321" i="1"/>
  <c r="J321" i="1"/>
  <c r="I322" i="1"/>
  <c r="J322" i="1"/>
  <c r="I323" i="1"/>
  <c r="J323" i="1"/>
  <c r="I324" i="1"/>
  <c r="J324" i="1"/>
  <c r="I325" i="1"/>
  <c r="J325" i="1"/>
  <c r="I326" i="1"/>
  <c r="J326" i="1"/>
  <c r="I327" i="1"/>
  <c r="J327" i="1"/>
  <c r="I328" i="1"/>
  <c r="J328" i="1"/>
  <c r="I329" i="1"/>
  <c r="J329" i="1"/>
  <c r="I330" i="1"/>
  <c r="J330" i="1"/>
  <c r="I331" i="1"/>
  <c r="J331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370" i="1"/>
  <c r="J370" i="1"/>
  <c r="I371" i="1"/>
  <c r="J371" i="1"/>
  <c r="I372" i="1"/>
  <c r="J372" i="1"/>
  <c r="I441" i="1"/>
  <c r="J441" i="1"/>
  <c r="I442" i="1"/>
  <c r="J442" i="1"/>
  <c r="I443" i="1"/>
  <c r="J443" i="1"/>
  <c r="I444" i="1"/>
  <c r="J444" i="1"/>
  <c r="I445" i="1"/>
  <c r="J445" i="1"/>
  <c r="I446" i="1"/>
  <c r="J446" i="1"/>
  <c r="I447" i="1"/>
  <c r="J447" i="1"/>
  <c r="I448" i="1"/>
  <c r="J448" i="1"/>
  <c r="I449" i="1"/>
  <c r="J449" i="1"/>
  <c r="I466" i="1"/>
  <c r="J466" i="1"/>
  <c r="I467" i="1"/>
  <c r="J467" i="1"/>
  <c r="I468" i="1"/>
  <c r="J468" i="1"/>
  <c r="I469" i="1"/>
  <c r="J469" i="1"/>
  <c r="I470" i="1"/>
  <c r="J470" i="1"/>
  <c r="I471" i="1"/>
  <c r="J471" i="1"/>
  <c r="I472" i="1"/>
  <c r="J472" i="1"/>
  <c r="I473" i="1"/>
  <c r="J473" i="1"/>
  <c r="I474" i="1"/>
  <c r="J474" i="1"/>
  <c r="I475" i="1"/>
  <c r="J475" i="1"/>
  <c r="I476" i="1"/>
  <c r="J476" i="1"/>
  <c r="I477" i="1"/>
  <c r="J477" i="1"/>
  <c r="I478" i="1"/>
  <c r="J478" i="1"/>
  <c r="I479" i="1"/>
  <c r="J479" i="1"/>
  <c r="I480" i="1"/>
  <c r="J480" i="1"/>
  <c r="I481" i="1"/>
  <c r="J481" i="1"/>
  <c r="I482" i="1"/>
  <c r="J482" i="1"/>
  <c r="I483" i="1"/>
  <c r="J483" i="1"/>
  <c r="I484" i="1"/>
  <c r="J484" i="1"/>
  <c r="I485" i="1"/>
  <c r="J485" i="1"/>
  <c r="I486" i="1"/>
  <c r="J486" i="1"/>
  <c r="I487" i="1"/>
  <c r="J487" i="1"/>
  <c r="I488" i="1"/>
  <c r="J488" i="1"/>
  <c r="I489" i="1"/>
  <c r="J489" i="1"/>
  <c r="I490" i="1"/>
  <c r="J490" i="1"/>
  <c r="I491" i="1"/>
  <c r="J491" i="1"/>
  <c r="I492" i="1"/>
  <c r="J492" i="1"/>
  <c r="I493" i="1"/>
  <c r="J493" i="1"/>
  <c r="I494" i="1"/>
  <c r="J494" i="1"/>
  <c r="I495" i="1"/>
  <c r="J495" i="1"/>
  <c r="I496" i="1"/>
  <c r="J496" i="1"/>
  <c r="I497" i="1"/>
  <c r="J497" i="1"/>
  <c r="I498" i="1"/>
  <c r="J498" i="1"/>
  <c r="I499" i="1"/>
  <c r="J499" i="1"/>
  <c r="I500" i="1"/>
  <c r="J500" i="1"/>
  <c r="I501" i="1"/>
  <c r="J501" i="1"/>
  <c r="I502" i="1"/>
  <c r="J502" i="1"/>
  <c r="I503" i="1"/>
  <c r="J503" i="1"/>
  <c r="I516" i="1"/>
  <c r="J516" i="1"/>
  <c r="I517" i="1"/>
  <c r="J517" i="1"/>
  <c r="I518" i="1"/>
  <c r="J518" i="1"/>
  <c r="I519" i="1"/>
  <c r="J519" i="1"/>
  <c r="I520" i="1"/>
  <c r="J520" i="1"/>
  <c r="I521" i="1"/>
  <c r="J521" i="1"/>
  <c r="I522" i="1"/>
  <c r="J522" i="1"/>
  <c r="I523" i="1"/>
  <c r="J523" i="1"/>
  <c r="I524" i="1"/>
  <c r="J524" i="1"/>
  <c r="I525" i="1"/>
  <c r="J525" i="1"/>
  <c r="I526" i="1"/>
  <c r="J526" i="1"/>
  <c r="I527" i="1"/>
  <c r="J527" i="1"/>
  <c r="I528" i="1"/>
  <c r="J528" i="1"/>
  <c r="I529" i="1"/>
  <c r="J529" i="1"/>
  <c r="I530" i="1"/>
  <c r="J530" i="1"/>
  <c r="I531" i="1"/>
  <c r="J531" i="1"/>
  <c r="I532" i="1"/>
  <c r="J532" i="1"/>
  <c r="I533" i="1"/>
  <c r="J533" i="1"/>
  <c r="I534" i="1"/>
  <c r="J534" i="1"/>
  <c r="I535" i="1"/>
  <c r="J535" i="1"/>
  <c r="I536" i="1"/>
  <c r="J536" i="1"/>
  <c r="I537" i="1"/>
  <c r="J537" i="1"/>
  <c r="I538" i="1"/>
  <c r="J538" i="1"/>
  <c r="I539" i="1"/>
  <c r="J539" i="1"/>
  <c r="I27" i="1"/>
  <c r="J27" i="1"/>
  <c r="I95" i="1"/>
  <c r="J95" i="1"/>
  <c r="I203" i="1"/>
  <c r="J203" i="1"/>
  <c r="I204" i="1"/>
  <c r="J204" i="1"/>
  <c r="I205" i="1"/>
  <c r="J205" i="1"/>
  <c r="I229" i="1"/>
  <c r="J229" i="1"/>
  <c r="I240" i="1"/>
  <c r="J240" i="1"/>
  <c r="I241" i="1"/>
  <c r="J241" i="1"/>
  <c r="I242" i="1"/>
  <c r="J242" i="1"/>
  <c r="I243" i="1"/>
  <c r="J243" i="1"/>
  <c r="I260" i="1"/>
  <c r="J260" i="1"/>
  <c r="I261" i="1"/>
  <c r="J261" i="1"/>
  <c r="I262" i="1"/>
  <c r="J262" i="1"/>
  <c r="I263" i="1"/>
  <c r="J263" i="1"/>
  <c r="I286" i="1"/>
  <c r="J286" i="1"/>
  <c r="I287" i="1"/>
  <c r="J287" i="1"/>
  <c r="I288" i="1"/>
  <c r="J288" i="1"/>
  <c r="I289" i="1"/>
  <c r="J289" i="1"/>
  <c r="I290" i="1"/>
  <c r="J290" i="1"/>
  <c r="I291" i="1"/>
  <c r="J291" i="1"/>
  <c r="I292" i="1"/>
  <c r="J292" i="1"/>
  <c r="I293" i="1"/>
  <c r="J293" i="1"/>
  <c r="I294" i="1"/>
  <c r="J294" i="1"/>
  <c r="I295" i="1"/>
  <c r="J295" i="1"/>
  <c r="I296" i="1"/>
  <c r="J296" i="1"/>
  <c r="I297" i="1"/>
  <c r="J297" i="1"/>
  <c r="I298" i="1"/>
  <c r="J298" i="1"/>
  <c r="I332" i="1"/>
  <c r="J332" i="1"/>
  <c r="I333" i="1"/>
  <c r="J333" i="1"/>
  <c r="I334" i="1"/>
  <c r="J334" i="1"/>
  <c r="I335" i="1"/>
  <c r="J335" i="1"/>
  <c r="I336" i="1"/>
  <c r="J336" i="1"/>
  <c r="I337" i="1"/>
  <c r="J337" i="1"/>
  <c r="I338" i="1"/>
  <c r="J338" i="1"/>
  <c r="I339" i="1"/>
  <c r="J339" i="1"/>
  <c r="I340" i="1"/>
  <c r="J340" i="1"/>
  <c r="I341" i="1"/>
  <c r="J341" i="1"/>
  <c r="I342" i="1"/>
  <c r="J342" i="1"/>
  <c r="I343" i="1"/>
  <c r="J343" i="1"/>
  <c r="I344" i="1"/>
  <c r="J344" i="1"/>
  <c r="I345" i="1"/>
  <c r="J345" i="1"/>
  <c r="I346" i="1"/>
  <c r="J346" i="1"/>
  <c r="I347" i="1"/>
  <c r="J347" i="1"/>
  <c r="I373" i="1"/>
  <c r="J373" i="1"/>
  <c r="I374" i="1"/>
  <c r="J374" i="1"/>
  <c r="I375" i="1"/>
  <c r="J375" i="1"/>
  <c r="I376" i="1"/>
  <c r="J376" i="1"/>
  <c r="I377" i="1"/>
  <c r="J377" i="1"/>
  <c r="I378" i="1"/>
  <c r="J378" i="1"/>
  <c r="I379" i="1"/>
  <c r="J379" i="1"/>
  <c r="I380" i="1"/>
  <c r="J380" i="1"/>
  <c r="I381" i="1"/>
  <c r="J381" i="1"/>
  <c r="I382" i="1"/>
  <c r="J382" i="1"/>
  <c r="I383" i="1"/>
  <c r="J383" i="1"/>
  <c r="I384" i="1"/>
  <c r="J384" i="1"/>
  <c r="I385" i="1"/>
  <c r="J385" i="1"/>
  <c r="I386" i="1"/>
  <c r="J386" i="1"/>
  <c r="I387" i="1"/>
  <c r="J387" i="1"/>
  <c r="I450" i="1"/>
  <c r="J450" i="1"/>
  <c r="I451" i="1"/>
  <c r="J451" i="1"/>
  <c r="I452" i="1"/>
  <c r="J452" i="1"/>
  <c r="I504" i="1"/>
  <c r="J504" i="1"/>
  <c r="I541" i="1"/>
  <c r="J541" i="1"/>
  <c r="I542" i="1"/>
  <c r="J542" i="1"/>
  <c r="I543" i="1"/>
  <c r="J543" i="1"/>
  <c r="I544" i="1"/>
  <c r="J544" i="1"/>
  <c r="I545" i="1"/>
  <c r="J545" i="1"/>
  <c r="I546" i="1"/>
  <c r="J546" i="1"/>
  <c r="I28" i="1"/>
  <c r="J28" i="1"/>
  <c r="I29" i="1"/>
  <c r="J29" i="1"/>
  <c r="I206" i="1"/>
  <c r="J206" i="1"/>
  <c r="I207" i="1"/>
  <c r="J207" i="1"/>
  <c r="I230" i="1"/>
  <c r="J230" i="1"/>
  <c r="I244" i="1"/>
  <c r="J244" i="1"/>
  <c r="I245" i="1"/>
  <c r="J245" i="1"/>
  <c r="I246" i="1"/>
  <c r="J246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I300" i="1"/>
  <c r="J300" i="1"/>
  <c r="I301" i="1"/>
  <c r="J301" i="1"/>
  <c r="I302" i="1"/>
  <c r="J302" i="1"/>
  <c r="I303" i="1"/>
  <c r="J303" i="1"/>
  <c r="I304" i="1"/>
  <c r="J304" i="1"/>
  <c r="I305" i="1"/>
  <c r="J305" i="1"/>
  <c r="I306" i="1"/>
  <c r="J306" i="1"/>
  <c r="I307" i="1"/>
  <c r="J307" i="1"/>
  <c r="I308" i="1"/>
  <c r="J308" i="1"/>
  <c r="I309" i="1"/>
  <c r="J309" i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88" i="1"/>
  <c r="J388" i="1"/>
  <c r="I389" i="1"/>
  <c r="J389" i="1"/>
  <c r="I390" i="1"/>
  <c r="J390" i="1"/>
  <c r="I391" i="1"/>
  <c r="J391" i="1"/>
  <c r="I392" i="1"/>
  <c r="J392" i="1"/>
  <c r="I393" i="1"/>
  <c r="J393" i="1"/>
  <c r="I394" i="1"/>
  <c r="J394" i="1"/>
  <c r="I395" i="1"/>
  <c r="J395" i="1"/>
  <c r="I396" i="1"/>
  <c r="J396" i="1"/>
  <c r="I397" i="1"/>
  <c r="J397" i="1"/>
  <c r="I398" i="1"/>
  <c r="J398" i="1"/>
  <c r="I399" i="1"/>
  <c r="J399" i="1"/>
  <c r="I400" i="1"/>
  <c r="J400" i="1"/>
  <c r="I401" i="1"/>
  <c r="J401" i="1"/>
  <c r="I402" i="1"/>
  <c r="J402" i="1"/>
  <c r="I403" i="1"/>
  <c r="J403" i="1"/>
  <c r="I404" i="1"/>
  <c r="J404" i="1"/>
  <c r="I405" i="1"/>
  <c r="J405" i="1"/>
  <c r="I406" i="1"/>
  <c r="J406" i="1"/>
  <c r="I407" i="1"/>
  <c r="J407" i="1"/>
  <c r="I408" i="1"/>
  <c r="J408" i="1"/>
  <c r="I409" i="1"/>
  <c r="J409" i="1"/>
  <c r="I410" i="1"/>
  <c r="J410" i="1"/>
  <c r="I411" i="1"/>
  <c r="J411" i="1"/>
  <c r="I412" i="1"/>
  <c r="J412" i="1"/>
  <c r="I413" i="1"/>
  <c r="J413" i="1"/>
  <c r="I414" i="1"/>
  <c r="J414" i="1"/>
  <c r="I415" i="1"/>
  <c r="J415" i="1"/>
  <c r="I416" i="1"/>
  <c r="J416" i="1"/>
  <c r="I417" i="1"/>
  <c r="J417" i="1"/>
  <c r="I418" i="1"/>
  <c r="J418" i="1"/>
  <c r="I419" i="1"/>
  <c r="J419" i="1"/>
  <c r="I420" i="1"/>
  <c r="J420" i="1"/>
  <c r="I421" i="1"/>
  <c r="J421" i="1"/>
  <c r="I422" i="1"/>
  <c r="J422" i="1"/>
  <c r="I423" i="1"/>
  <c r="J423" i="1"/>
  <c r="I424" i="1"/>
  <c r="J424" i="1"/>
  <c r="I425" i="1"/>
  <c r="J425" i="1"/>
  <c r="I426" i="1"/>
  <c r="J426" i="1"/>
  <c r="I427" i="1"/>
  <c r="J427" i="1"/>
  <c r="I428" i="1"/>
  <c r="J428" i="1"/>
  <c r="I429" i="1"/>
  <c r="J429" i="1"/>
  <c r="I430" i="1"/>
  <c r="J430" i="1"/>
  <c r="I431" i="1"/>
  <c r="J431" i="1"/>
  <c r="I432" i="1"/>
  <c r="J432" i="1"/>
  <c r="I433" i="1"/>
  <c r="J433" i="1"/>
  <c r="I434" i="1"/>
  <c r="J434" i="1"/>
  <c r="I435" i="1"/>
  <c r="J435" i="1"/>
  <c r="I453" i="1"/>
  <c r="J453" i="1"/>
  <c r="I454" i="1"/>
  <c r="J454" i="1"/>
  <c r="I455" i="1"/>
  <c r="J455" i="1"/>
  <c r="I505" i="1"/>
  <c r="J505" i="1"/>
  <c r="I506" i="1"/>
  <c r="J506" i="1"/>
  <c r="I96" i="1"/>
  <c r="J96" i="1"/>
  <c r="I97" i="1"/>
  <c r="J97" i="1"/>
  <c r="I30" i="1"/>
  <c r="J30" i="1"/>
  <c r="I98" i="1"/>
  <c r="J98" i="1"/>
  <c r="I113" i="1"/>
  <c r="J113" i="1"/>
  <c r="I208" i="1"/>
  <c r="J208" i="1"/>
  <c r="I270" i="1"/>
  <c r="J270" i="1"/>
  <c r="I438" i="1"/>
  <c r="J438" i="1"/>
  <c r="I456" i="1"/>
  <c r="J456" i="1"/>
  <c r="I507" i="1"/>
  <c r="J507" i="1"/>
  <c r="I547" i="1"/>
  <c r="J547" i="1"/>
  <c r="I198" i="1"/>
  <c r="J198" i="1"/>
  <c r="I199" i="1"/>
  <c r="J199" i="1"/>
  <c r="I200" i="1"/>
  <c r="J200" i="1"/>
  <c r="I134" i="1"/>
  <c r="J134" i="1"/>
  <c r="I201" i="1"/>
  <c r="J201" i="1"/>
  <c r="I94" i="1"/>
  <c r="J94" i="1"/>
  <c r="I202" i="1"/>
  <c r="J202" i="1"/>
  <c r="I299" i="1"/>
  <c r="J299" i="1"/>
  <c r="I348" i="1"/>
  <c r="J348" i="1"/>
  <c r="I436" i="1"/>
  <c r="J436" i="1"/>
  <c r="I437" i="1"/>
  <c r="J437" i="1"/>
  <c r="I540" i="1"/>
  <c r="J540" i="1"/>
  <c r="I285" i="1"/>
  <c r="J285" i="1"/>
  <c r="I272" i="1"/>
  <c r="J272" i="1"/>
  <c r="J2" i="1"/>
  <c r="I2" i="1"/>
  <c r="L291" i="1"/>
  <c r="L309" i="1"/>
  <c r="L2" i="1"/>
  <c r="A80" i="10"/>
  <c r="A79" i="10"/>
  <c r="A78" i="10"/>
  <c r="A77" i="10"/>
  <c r="A76" i="10"/>
  <c r="A75" i="10"/>
  <c r="A74" i="10"/>
  <c r="A73" i="10"/>
  <c r="A72" i="10"/>
  <c r="A70" i="10"/>
  <c r="A68" i="10"/>
  <c r="A67" i="10"/>
  <c r="A66" i="10"/>
  <c r="A65" i="10"/>
  <c r="A64" i="10"/>
  <c r="A63" i="10"/>
  <c r="A62" i="10"/>
  <c r="A61" i="10"/>
  <c r="A60" i="10"/>
  <c r="A59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0" i="10"/>
  <c r="A29" i="10"/>
  <c r="A28" i="10"/>
  <c r="A27" i="10"/>
  <c r="A26" i="10"/>
  <c r="A24" i="10"/>
  <c r="A23" i="10"/>
  <c r="A22" i="10"/>
  <c r="A21" i="10"/>
  <c r="A20" i="10"/>
  <c r="A19" i="10"/>
  <c r="A18" i="10"/>
  <c r="A17" i="10"/>
  <c r="A16" i="10"/>
  <c r="A15" i="10"/>
  <c r="A14" i="10"/>
  <c r="A12" i="10"/>
  <c r="A11" i="10"/>
  <c r="A10" i="10"/>
  <c r="L213" i="1" s="1"/>
  <c r="A9" i="10"/>
  <c r="A8" i="10"/>
  <c r="A7" i="10"/>
  <c r="A6" i="10"/>
  <c r="A5" i="10"/>
  <c r="L196" i="1" s="1"/>
  <c r="J3" i="9"/>
  <c r="L3" i="9"/>
  <c r="M3" i="9"/>
  <c r="J4" i="9"/>
  <c r="L4" i="9"/>
  <c r="M4" i="9"/>
  <c r="J5" i="9"/>
  <c r="L5" i="9"/>
  <c r="M5" i="9"/>
  <c r="J6" i="9"/>
  <c r="L6" i="9"/>
  <c r="M6" i="9"/>
  <c r="J7" i="9"/>
  <c r="L7" i="9"/>
  <c r="M7" i="9"/>
  <c r="J8" i="9"/>
  <c r="L8" i="9"/>
  <c r="M8" i="9"/>
  <c r="J9" i="9"/>
  <c r="L9" i="9"/>
  <c r="M9" i="9"/>
  <c r="J10" i="9"/>
  <c r="L10" i="9"/>
  <c r="M10" i="9"/>
  <c r="J11" i="9"/>
  <c r="L11" i="9"/>
  <c r="M11" i="9"/>
  <c r="J12" i="9"/>
  <c r="L12" i="9"/>
  <c r="M12" i="9"/>
  <c r="J13" i="9"/>
  <c r="L13" i="9"/>
  <c r="M13" i="9"/>
  <c r="J14" i="9"/>
  <c r="L14" i="9"/>
  <c r="M14" i="9"/>
  <c r="J15" i="9"/>
  <c r="L15" i="9"/>
  <c r="M15" i="9"/>
  <c r="J16" i="9"/>
  <c r="L16" i="9"/>
  <c r="M16" i="9"/>
  <c r="J17" i="9"/>
  <c r="L17" i="9"/>
  <c r="M17" i="9"/>
  <c r="J18" i="9"/>
  <c r="L18" i="9"/>
  <c r="M18" i="9"/>
  <c r="J19" i="9"/>
  <c r="L19" i="9"/>
  <c r="M19" i="9"/>
  <c r="J20" i="9"/>
  <c r="L20" i="9"/>
  <c r="M20" i="9"/>
  <c r="J21" i="9"/>
  <c r="L21" i="9"/>
  <c r="M21" i="9"/>
  <c r="J22" i="9"/>
  <c r="L22" i="9"/>
  <c r="M22" i="9"/>
  <c r="J23" i="9"/>
  <c r="L23" i="9"/>
  <c r="M23" i="9"/>
  <c r="J24" i="9"/>
  <c r="L24" i="9"/>
  <c r="M24" i="9"/>
  <c r="J25" i="9"/>
  <c r="L25" i="9"/>
  <c r="M25" i="9"/>
  <c r="J26" i="9"/>
  <c r="L26" i="9"/>
  <c r="M26" i="9"/>
  <c r="J27" i="9"/>
  <c r="L27" i="9"/>
  <c r="M27" i="9"/>
  <c r="J28" i="9"/>
  <c r="L28" i="9"/>
  <c r="M28" i="9"/>
  <c r="J29" i="9"/>
  <c r="L29" i="9"/>
  <c r="M29" i="9"/>
  <c r="J30" i="9"/>
  <c r="L30" i="9"/>
  <c r="M30" i="9"/>
  <c r="J31" i="9"/>
  <c r="L31" i="9"/>
  <c r="M31" i="9"/>
  <c r="J32" i="9"/>
  <c r="L32" i="9"/>
  <c r="M32" i="9"/>
  <c r="J33" i="9"/>
  <c r="L33" i="9"/>
  <c r="M33" i="9"/>
  <c r="J34" i="9"/>
  <c r="L34" i="9"/>
  <c r="M34" i="9"/>
  <c r="J35" i="9"/>
  <c r="L35" i="9"/>
  <c r="M35" i="9"/>
  <c r="J36" i="9"/>
  <c r="L36" i="9"/>
  <c r="M36" i="9"/>
  <c r="J37" i="9"/>
  <c r="L37" i="9"/>
  <c r="M37" i="9"/>
  <c r="J38" i="9"/>
  <c r="L38" i="9"/>
  <c r="M38" i="9"/>
  <c r="J39" i="9"/>
  <c r="L39" i="9"/>
  <c r="M39" i="9"/>
  <c r="J40" i="9"/>
  <c r="L40" i="9"/>
  <c r="M40" i="9"/>
  <c r="J41" i="9"/>
  <c r="L41" i="9"/>
  <c r="M41" i="9"/>
  <c r="J42" i="9"/>
  <c r="L42" i="9"/>
  <c r="M42" i="9"/>
  <c r="J43" i="9"/>
  <c r="L43" i="9"/>
  <c r="M43" i="9"/>
  <c r="J44" i="9"/>
  <c r="L44" i="9"/>
  <c r="M44" i="9"/>
  <c r="J45" i="9"/>
  <c r="L45" i="9"/>
  <c r="M45" i="9"/>
  <c r="J46" i="9"/>
  <c r="L46" i="9"/>
  <c r="M46" i="9"/>
  <c r="J47" i="9"/>
  <c r="L47" i="9"/>
  <c r="M47" i="9"/>
  <c r="J48" i="9"/>
  <c r="L48" i="9"/>
  <c r="M48" i="9"/>
  <c r="J49" i="9"/>
  <c r="L49" i="9"/>
  <c r="M49" i="9"/>
  <c r="J50" i="9"/>
  <c r="L50" i="9"/>
  <c r="M50" i="9"/>
  <c r="J51" i="9"/>
  <c r="L51" i="9"/>
  <c r="M51" i="9"/>
  <c r="J52" i="9"/>
  <c r="L52" i="9"/>
  <c r="M52" i="9"/>
  <c r="J53" i="9"/>
  <c r="L53" i="9"/>
  <c r="M53" i="9"/>
  <c r="J54" i="9"/>
  <c r="L54" i="9"/>
  <c r="M54" i="9"/>
  <c r="J55" i="9"/>
  <c r="L55" i="9"/>
  <c r="M55" i="9"/>
  <c r="J56" i="9"/>
  <c r="L56" i="9"/>
  <c r="M56" i="9"/>
  <c r="J57" i="9"/>
  <c r="L57" i="9"/>
  <c r="M57" i="9"/>
  <c r="J58" i="9"/>
  <c r="L58" i="9"/>
  <c r="M58" i="9"/>
  <c r="J59" i="9"/>
  <c r="L59" i="9"/>
  <c r="M59" i="9"/>
  <c r="J60" i="9"/>
  <c r="L60" i="9"/>
  <c r="M60" i="9"/>
  <c r="J61" i="9"/>
  <c r="L61" i="9"/>
  <c r="M61" i="9"/>
  <c r="J62" i="9"/>
  <c r="L62" i="9"/>
  <c r="M62" i="9"/>
  <c r="J63" i="9"/>
  <c r="L63" i="9"/>
  <c r="M63" i="9"/>
  <c r="J64" i="9"/>
  <c r="L64" i="9"/>
  <c r="M64" i="9"/>
  <c r="J65" i="9"/>
  <c r="L65" i="9"/>
  <c r="M65" i="9"/>
  <c r="J66" i="9"/>
  <c r="L66" i="9"/>
  <c r="M66" i="9"/>
  <c r="J67" i="9"/>
  <c r="L67" i="9"/>
  <c r="M67" i="9"/>
  <c r="J68" i="9"/>
  <c r="L68" i="9"/>
  <c r="M68" i="9"/>
  <c r="J69" i="9"/>
  <c r="L69" i="9"/>
  <c r="M69" i="9"/>
  <c r="J70" i="9"/>
  <c r="L70" i="9"/>
  <c r="M70" i="9"/>
  <c r="J71" i="9"/>
  <c r="L71" i="9"/>
  <c r="M71" i="9"/>
  <c r="J72" i="9"/>
  <c r="L72" i="9"/>
  <c r="M72" i="9"/>
  <c r="J73" i="9"/>
  <c r="L73" i="9"/>
  <c r="M73" i="9"/>
  <c r="J74" i="9"/>
  <c r="L74" i="9"/>
  <c r="M74" i="9"/>
  <c r="J75" i="9"/>
  <c r="L75" i="9"/>
  <c r="M75" i="9"/>
  <c r="J76" i="9"/>
  <c r="L76" i="9"/>
  <c r="M76" i="9"/>
  <c r="J77" i="9"/>
  <c r="L77" i="9"/>
  <c r="M77" i="9"/>
  <c r="J78" i="9"/>
  <c r="L78" i="9"/>
  <c r="M78" i="9"/>
  <c r="J79" i="9"/>
  <c r="L79" i="9"/>
  <c r="M79" i="9"/>
  <c r="J80" i="9"/>
  <c r="L80" i="9"/>
  <c r="M80" i="9"/>
  <c r="J81" i="9"/>
  <c r="L81" i="9"/>
  <c r="M81" i="9"/>
  <c r="J82" i="9"/>
  <c r="L82" i="9"/>
  <c r="M82" i="9"/>
  <c r="J83" i="9"/>
  <c r="L83" i="9"/>
  <c r="M83" i="9"/>
  <c r="J84" i="9"/>
  <c r="L84" i="9"/>
  <c r="M84" i="9"/>
  <c r="J85" i="9"/>
  <c r="L85" i="9"/>
  <c r="M85" i="9"/>
  <c r="J86" i="9"/>
  <c r="L86" i="9"/>
  <c r="M86" i="9"/>
  <c r="J87" i="9"/>
  <c r="L87" i="9"/>
  <c r="M87" i="9"/>
  <c r="J88" i="9"/>
  <c r="L88" i="9"/>
  <c r="M88" i="9"/>
  <c r="J89" i="9"/>
  <c r="L89" i="9"/>
  <c r="M89" i="9"/>
  <c r="J90" i="9"/>
  <c r="L90" i="9"/>
  <c r="M90" i="9"/>
  <c r="J91" i="9"/>
  <c r="L91" i="9"/>
  <c r="M91" i="9"/>
  <c r="J92" i="9"/>
  <c r="L92" i="9"/>
  <c r="M92" i="9"/>
  <c r="J93" i="9"/>
  <c r="L93" i="9"/>
  <c r="M93" i="9"/>
  <c r="J94" i="9"/>
  <c r="L94" i="9"/>
  <c r="M94" i="9"/>
  <c r="J95" i="9"/>
  <c r="L95" i="9"/>
  <c r="M95" i="9"/>
  <c r="J96" i="9"/>
  <c r="L96" i="9"/>
  <c r="M96" i="9"/>
  <c r="J97" i="9"/>
  <c r="L97" i="9"/>
  <c r="M97" i="9"/>
  <c r="J98" i="9"/>
  <c r="L98" i="9"/>
  <c r="M98" i="9"/>
  <c r="J99" i="9"/>
  <c r="L99" i="9"/>
  <c r="M99" i="9"/>
  <c r="J100" i="9"/>
  <c r="L100" i="9"/>
  <c r="M100" i="9"/>
  <c r="J101" i="9"/>
  <c r="L101" i="9"/>
  <c r="M101" i="9"/>
  <c r="J102" i="9"/>
  <c r="L102" i="9"/>
  <c r="M102" i="9"/>
  <c r="J103" i="9"/>
  <c r="L103" i="9"/>
  <c r="M103" i="9"/>
  <c r="J104" i="9"/>
  <c r="L104" i="9"/>
  <c r="M104" i="9"/>
  <c r="J105" i="9"/>
  <c r="L105" i="9"/>
  <c r="M105" i="9"/>
  <c r="J106" i="9"/>
  <c r="L106" i="9"/>
  <c r="M106" i="9"/>
  <c r="J107" i="9"/>
  <c r="L107" i="9"/>
  <c r="M107" i="9"/>
  <c r="J108" i="9"/>
  <c r="L108" i="9"/>
  <c r="M108" i="9"/>
  <c r="J109" i="9"/>
  <c r="L109" i="9"/>
  <c r="M109" i="9"/>
  <c r="J110" i="9"/>
  <c r="L110" i="9"/>
  <c r="M110" i="9"/>
  <c r="J111" i="9"/>
  <c r="L111" i="9"/>
  <c r="M111" i="9"/>
  <c r="J112" i="9"/>
  <c r="L112" i="9"/>
  <c r="M112" i="9"/>
  <c r="J113" i="9"/>
  <c r="L113" i="9"/>
  <c r="M113" i="9"/>
  <c r="J114" i="9"/>
  <c r="L114" i="9"/>
  <c r="M114" i="9"/>
  <c r="J115" i="9"/>
  <c r="L115" i="9"/>
  <c r="M115" i="9"/>
  <c r="J116" i="9"/>
  <c r="L116" i="9"/>
  <c r="M116" i="9"/>
  <c r="J117" i="9"/>
  <c r="L117" i="9"/>
  <c r="M117" i="9"/>
  <c r="J118" i="9"/>
  <c r="L118" i="9"/>
  <c r="M118" i="9"/>
  <c r="J119" i="9"/>
  <c r="L119" i="9"/>
  <c r="M119" i="9"/>
  <c r="J120" i="9"/>
  <c r="L120" i="9"/>
  <c r="M120" i="9"/>
  <c r="J121" i="9"/>
  <c r="L121" i="9"/>
  <c r="M121" i="9"/>
  <c r="J122" i="9"/>
  <c r="L122" i="9"/>
  <c r="M122" i="9"/>
  <c r="J123" i="9"/>
  <c r="L123" i="9"/>
  <c r="M123" i="9"/>
  <c r="J124" i="9"/>
  <c r="L124" i="9"/>
  <c r="M124" i="9"/>
  <c r="J125" i="9"/>
  <c r="L125" i="9"/>
  <c r="M125" i="9"/>
  <c r="J126" i="9"/>
  <c r="L126" i="9"/>
  <c r="M126" i="9"/>
  <c r="J127" i="9"/>
  <c r="L127" i="9"/>
  <c r="M127" i="9"/>
  <c r="J128" i="9"/>
  <c r="L128" i="9"/>
  <c r="M128" i="9"/>
  <c r="J129" i="9"/>
  <c r="L129" i="9"/>
  <c r="M129" i="9"/>
  <c r="J130" i="9"/>
  <c r="L130" i="9"/>
  <c r="M130" i="9"/>
  <c r="J131" i="9"/>
  <c r="L131" i="9"/>
  <c r="M131" i="9"/>
  <c r="J132" i="9"/>
  <c r="L132" i="9"/>
  <c r="M132" i="9"/>
  <c r="J133" i="9"/>
  <c r="L133" i="9"/>
  <c r="M133" i="9"/>
  <c r="J134" i="9"/>
  <c r="L134" i="9"/>
  <c r="M134" i="9"/>
  <c r="J135" i="9"/>
  <c r="L135" i="9"/>
  <c r="M135" i="9"/>
  <c r="J136" i="9"/>
  <c r="L136" i="9"/>
  <c r="M136" i="9"/>
  <c r="J137" i="9"/>
  <c r="L137" i="9"/>
  <c r="M137" i="9"/>
  <c r="J138" i="9"/>
  <c r="L138" i="9"/>
  <c r="M138" i="9"/>
  <c r="J139" i="9"/>
  <c r="L139" i="9"/>
  <c r="M139" i="9"/>
  <c r="J140" i="9"/>
  <c r="L140" i="9"/>
  <c r="M140" i="9"/>
  <c r="J141" i="9"/>
  <c r="L141" i="9"/>
  <c r="M141" i="9"/>
  <c r="J142" i="9"/>
  <c r="L142" i="9"/>
  <c r="M142" i="9"/>
  <c r="J143" i="9"/>
  <c r="L143" i="9"/>
  <c r="M143" i="9"/>
  <c r="J144" i="9"/>
  <c r="L144" i="9"/>
  <c r="M144" i="9"/>
  <c r="J145" i="9"/>
  <c r="L145" i="9"/>
  <c r="M145" i="9"/>
  <c r="J146" i="9"/>
  <c r="L146" i="9"/>
  <c r="M146" i="9"/>
  <c r="J147" i="9"/>
  <c r="L147" i="9"/>
  <c r="M147" i="9"/>
  <c r="J148" i="9"/>
  <c r="L148" i="9"/>
  <c r="M148" i="9"/>
  <c r="J149" i="9"/>
  <c r="L149" i="9"/>
  <c r="M149" i="9"/>
  <c r="J150" i="9"/>
  <c r="L150" i="9"/>
  <c r="M150" i="9"/>
  <c r="J151" i="9"/>
  <c r="L151" i="9"/>
  <c r="M151" i="9"/>
  <c r="J152" i="9"/>
  <c r="L152" i="9"/>
  <c r="M152" i="9"/>
  <c r="J153" i="9"/>
  <c r="L153" i="9"/>
  <c r="M153" i="9"/>
  <c r="J154" i="9"/>
  <c r="L154" i="9"/>
  <c r="M154" i="9"/>
  <c r="J155" i="9"/>
  <c r="L155" i="9"/>
  <c r="M155" i="9"/>
  <c r="J156" i="9"/>
  <c r="L156" i="9"/>
  <c r="M156" i="9"/>
  <c r="J157" i="9"/>
  <c r="L157" i="9"/>
  <c r="M157" i="9"/>
  <c r="J158" i="9"/>
  <c r="L158" i="9"/>
  <c r="M158" i="9"/>
  <c r="J159" i="9"/>
  <c r="L159" i="9"/>
  <c r="M159" i="9"/>
  <c r="J160" i="9"/>
  <c r="L160" i="9"/>
  <c r="M160" i="9"/>
  <c r="J161" i="9"/>
  <c r="L161" i="9"/>
  <c r="M161" i="9"/>
  <c r="J162" i="9"/>
  <c r="L162" i="9"/>
  <c r="M162" i="9"/>
  <c r="J163" i="9"/>
  <c r="L163" i="9"/>
  <c r="M163" i="9"/>
  <c r="J164" i="9"/>
  <c r="L164" i="9"/>
  <c r="M164" i="9"/>
  <c r="J165" i="9"/>
  <c r="L165" i="9"/>
  <c r="M165" i="9"/>
  <c r="J166" i="9"/>
  <c r="L166" i="9"/>
  <c r="M166" i="9"/>
  <c r="J167" i="9"/>
  <c r="L167" i="9"/>
  <c r="M167" i="9"/>
  <c r="J168" i="9"/>
  <c r="L168" i="9"/>
  <c r="M168" i="9"/>
  <c r="J169" i="9"/>
  <c r="L169" i="9"/>
  <c r="M169" i="9"/>
  <c r="J170" i="9"/>
  <c r="L170" i="9"/>
  <c r="M170" i="9"/>
  <c r="J171" i="9"/>
  <c r="L171" i="9"/>
  <c r="M171" i="9"/>
  <c r="J172" i="9"/>
  <c r="L172" i="9"/>
  <c r="M172" i="9"/>
  <c r="J173" i="9"/>
  <c r="L173" i="9"/>
  <c r="M173" i="9"/>
  <c r="J174" i="9"/>
  <c r="L174" i="9"/>
  <c r="M174" i="9"/>
  <c r="J175" i="9"/>
  <c r="L175" i="9"/>
  <c r="M175" i="9"/>
  <c r="J176" i="9"/>
  <c r="L176" i="9"/>
  <c r="M176" i="9"/>
  <c r="J177" i="9"/>
  <c r="L177" i="9"/>
  <c r="M177" i="9"/>
  <c r="J178" i="9"/>
  <c r="L178" i="9"/>
  <c r="M178" i="9"/>
  <c r="J179" i="9"/>
  <c r="L179" i="9"/>
  <c r="M179" i="9"/>
  <c r="J180" i="9"/>
  <c r="L180" i="9"/>
  <c r="M180" i="9"/>
  <c r="J181" i="9"/>
  <c r="L181" i="9"/>
  <c r="M181" i="9"/>
  <c r="J182" i="9"/>
  <c r="L182" i="9"/>
  <c r="M182" i="9"/>
  <c r="J183" i="9"/>
  <c r="L183" i="9"/>
  <c r="M183" i="9"/>
  <c r="J184" i="9"/>
  <c r="L184" i="9"/>
  <c r="M184" i="9"/>
  <c r="J185" i="9"/>
  <c r="L185" i="9"/>
  <c r="M185" i="9"/>
  <c r="J186" i="9"/>
  <c r="L186" i="9"/>
  <c r="M186" i="9"/>
  <c r="J187" i="9"/>
  <c r="L187" i="9"/>
  <c r="M187" i="9"/>
  <c r="J188" i="9"/>
  <c r="L188" i="9"/>
  <c r="M188" i="9"/>
  <c r="J189" i="9"/>
  <c r="L189" i="9"/>
  <c r="M189" i="9"/>
  <c r="J190" i="9"/>
  <c r="L190" i="9"/>
  <c r="M190" i="9"/>
  <c r="J191" i="9"/>
  <c r="L191" i="9"/>
  <c r="M191" i="9"/>
  <c r="J192" i="9"/>
  <c r="L192" i="9"/>
  <c r="M192" i="9"/>
  <c r="J193" i="9"/>
  <c r="L193" i="9"/>
  <c r="M193" i="9"/>
  <c r="J194" i="9"/>
  <c r="L194" i="9"/>
  <c r="M194" i="9"/>
  <c r="J195" i="9"/>
  <c r="L195" i="9"/>
  <c r="M195" i="9"/>
  <c r="J196" i="9"/>
  <c r="L196" i="9"/>
  <c r="M196" i="9"/>
  <c r="J197" i="9"/>
  <c r="L197" i="9"/>
  <c r="M197" i="9"/>
  <c r="J198" i="9"/>
  <c r="L198" i="9"/>
  <c r="M198" i="9"/>
  <c r="J199" i="9"/>
  <c r="L199" i="9"/>
  <c r="M199" i="9"/>
  <c r="J200" i="9"/>
  <c r="L200" i="9"/>
  <c r="M200" i="9"/>
  <c r="J201" i="9"/>
  <c r="L201" i="9"/>
  <c r="M201" i="9"/>
  <c r="J202" i="9"/>
  <c r="L202" i="9"/>
  <c r="M202" i="9"/>
  <c r="J203" i="9"/>
  <c r="L203" i="9"/>
  <c r="M203" i="9"/>
  <c r="J204" i="9"/>
  <c r="L204" i="9"/>
  <c r="M204" i="9"/>
  <c r="J205" i="9"/>
  <c r="L205" i="9"/>
  <c r="M205" i="9"/>
  <c r="J206" i="9"/>
  <c r="L206" i="9"/>
  <c r="M206" i="9"/>
  <c r="J207" i="9"/>
  <c r="L207" i="9"/>
  <c r="M207" i="9"/>
  <c r="J208" i="9"/>
  <c r="L208" i="9"/>
  <c r="M208" i="9"/>
  <c r="J209" i="9"/>
  <c r="L209" i="9"/>
  <c r="M209" i="9"/>
  <c r="J210" i="9"/>
  <c r="L210" i="9"/>
  <c r="M210" i="9"/>
  <c r="J211" i="9"/>
  <c r="L211" i="9"/>
  <c r="M211" i="9"/>
  <c r="J212" i="9"/>
  <c r="L212" i="9"/>
  <c r="M212" i="9"/>
  <c r="J213" i="9"/>
  <c r="L213" i="9"/>
  <c r="M213" i="9"/>
  <c r="J214" i="9"/>
  <c r="L214" i="9"/>
  <c r="M214" i="9"/>
  <c r="J215" i="9"/>
  <c r="L215" i="9"/>
  <c r="M215" i="9"/>
  <c r="J216" i="9"/>
  <c r="L216" i="9"/>
  <c r="M216" i="9"/>
  <c r="J217" i="9"/>
  <c r="L217" i="9"/>
  <c r="M217" i="9"/>
  <c r="J218" i="9"/>
  <c r="L218" i="9"/>
  <c r="M218" i="9"/>
  <c r="J219" i="9"/>
  <c r="L219" i="9"/>
  <c r="M219" i="9"/>
  <c r="J220" i="9"/>
  <c r="L220" i="9"/>
  <c r="M220" i="9"/>
  <c r="J221" i="9"/>
  <c r="L221" i="9"/>
  <c r="M221" i="9"/>
  <c r="J222" i="9"/>
  <c r="L222" i="9"/>
  <c r="M222" i="9"/>
  <c r="J223" i="9"/>
  <c r="L223" i="9"/>
  <c r="M223" i="9"/>
  <c r="J224" i="9"/>
  <c r="L224" i="9"/>
  <c r="M224" i="9"/>
  <c r="J225" i="9"/>
  <c r="L225" i="9"/>
  <c r="M225" i="9"/>
  <c r="J226" i="9"/>
  <c r="L226" i="9"/>
  <c r="M226" i="9"/>
  <c r="J227" i="9"/>
  <c r="L227" i="9"/>
  <c r="M227" i="9"/>
  <c r="J228" i="9"/>
  <c r="L228" i="9"/>
  <c r="M228" i="9"/>
  <c r="J229" i="9"/>
  <c r="L229" i="9"/>
  <c r="M229" i="9"/>
  <c r="J230" i="9"/>
  <c r="L230" i="9"/>
  <c r="M230" i="9"/>
  <c r="J231" i="9"/>
  <c r="L231" i="9"/>
  <c r="M231" i="9"/>
  <c r="J232" i="9"/>
  <c r="L232" i="9"/>
  <c r="M232" i="9"/>
  <c r="J233" i="9"/>
  <c r="L233" i="9"/>
  <c r="M233" i="9"/>
  <c r="J234" i="9"/>
  <c r="L234" i="9"/>
  <c r="M234" i="9"/>
  <c r="J235" i="9"/>
  <c r="L235" i="9"/>
  <c r="M235" i="9"/>
  <c r="J236" i="9"/>
  <c r="L236" i="9"/>
  <c r="M236" i="9"/>
  <c r="J237" i="9"/>
  <c r="L237" i="9"/>
  <c r="M237" i="9"/>
  <c r="J238" i="9"/>
  <c r="L238" i="9"/>
  <c r="M238" i="9"/>
  <c r="J239" i="9"/>
  <c r="L239" i="9"/>
  <c r="M239" i="9"/>
  <c r="J240" i="9"/>
  <c r="L240" i="9"/>
  <c r="M240" i="9"/>
  <c r="J241" i="9"/>
  <c r="L241" i="9"/>
  <c r="M241" i="9"/>
  <c r="J242" i="9"/>
  <c r="L242" i="9"/>
  <c r="M242" i="9"/>
  <c r="J243" i="9"/>
  <c r="L243" i="9"/>
  <c r="M243" i="9"/>
  <c r="J244" i="9"/>
  <c r="L244" i="9"/>
  <c r="M244" i="9"/>
  <c r="J245" i="9"/>
  <c r="L245" i="9"/>
  <c r="M245" i="9"/>
  <c r="J246" i="9"/>
  <c r="L246" i="9"/>
  <c r="M246" i="9"/>
  <c r="J247" i="9"/>
  <c r="L247" i="9"/>
  <c r="M247" i="9"/>
  <c r="J248" i="9"/>
  <c r="L248" i="9"/>
  <c r="M248" i="9"/>
  <c r="J249" i="9"/>
  <c r="L249" i="9"/>
  <c r="M249" i="9"/>
  <c r="J250" i="9"/>
  <c r="L250" i="9"/>
  <c r="M250" i="9"/>
  <c r="J251" i="9"/>
  <c r="L251" i="9"/>
  <c r="M251" i="9"/>
  <c r="J252" i="9"/>
  <c r="L252" i="9"/>
  <c r="M252" i="9"/>
  <c r="J253" i="9"/>
  <c r="L253" i="9"/>
  <c r="M253" i="9"/>
  <c r="J254" i="9"/>
  <c r="L254" i="9"/>
  <c r="M254" i="9"/>
  <c r="J255" i="9"/>
  <c r="L255" i="9"/>
  <c r="M255" i="9"/>
  <c r="J256" i="9"/>
  <c r="L256" i="9"/>
  <c r="M256" i="9"/>
  <c r="J257" i="9"/>
  <c r="L257" i="9"/>
  <c r="M257" i="9"/>
  <c r="J258" i="9"/>
  <c r="L258" i="9"/>
  <c r="M258" i="9"/>
  <c r="J259" i="9"/>
  <c r="L259" i="9"/>
  <c r="M259" i="9"/>
  <c r="J260" i="9"/>
  <c r="L260" i="9"/>
  <c r="M260" i="9"/>
  <c r="J261" i="9"/>
  <c r="L261" i="9"/>
  <c r="M261" i="9"/>
  <c r="J262" i="9"/>
  <c r="L262" i="9"/>
  <c r="M262" i="9"/>
  <c r="J263" i="9"/>
  <c r="L263" i="9"/>
  <c r="M263" i="9"/>
  <c r="J264" i="9"/>
  <c r="L264" i="9"/>
  <c r="M264" i="9"/>
  <c r="J265" i="9"/>
  <c r="L265" i="9"/>
  <c r="M265" i="9"/>
  <c r="J266" i="9"/>
  <c r="L266" i="9"/>
  <c r="M266" i="9"/>
  <c r="J267" i="9"/>
  <c r="L267" i="9"/>
  <c r="M267" i="9"/>
  <c r="J268" i="9"/>
  <c r="L268" i="9"/>
  <c r="M268" i="9"/>
  <c r="J269" i="9"/>
  <c r="L269" i="9"/>
  <c r="M269" i="9"/>
  <c r="J270" i="9"/>
  <c r="L270" i="9"/>
  <c r="M270" i="9"/>
  <c r="J271" i="9"/>
  <c r="L271" i="9"/>
  <c r="M271" i="9"/>
  <c r="J272" i="9"/>
  <c r="L272" i="9"/>
  <c r="M272" i="9"/>
  <c r="J273" i="9"/>
  <c r="L273" i="9"/>
  <c r="M273" i="9"/>
  <c r="J274" i="9"/>
  <c r="L274" i="9"/>
  <c r="M274" i="9"/>
  <c r="J275" i="9"/>
  <c r="L275" i="9"/>
  <c r="M275" i="9"/>
  <c r="J276" i="9"/>
  <c r="L276" i="9"/>
  <c r="M276" i="9"/>
  <c r="J277" i="9"/>
  <c r="L277" i="9"/>
  <c r="M277" i="9"/>
  <c r="J278" i="9"/>
  <c r="L278" i="9"/>
  <c r="M278" i="9"/>
  <c r="J279" i="9"/>
  <c r="L279" i="9"/>
  <c r="M279" i="9"/>
  <c r="J280" i="9"/>
  <c r="L280" i="9"/>
  <c r="M280" i="9"/>
  <c r="J281" i="9"/>
  <c r="L281" i="9"/>
  <c r="M281" i="9"/>
  <c r="J282" i="9"/>
  <c r="L282" i="9"/>
  <c r="M282" i="9"/>
  <c r="J283" i="9"/>
  <c r="L283" i="9"/>
  <c r="M283" i="9"/>
  <c r="J284" i="9"/>
  <c r="L284" i="9"/>
  <c r="M284" i="9"/>
  <c r="J285" i="9"/>
  <c r="L285" i="9"/>
  <c r="M285" i="9"/>
  <c r="J286" i="9"/>
  <c r="L286" i="9"/>
  <c r="M286" i="9"/>
  <c r="J287" i="9"/>
  <c r="L287" i="9"/>
  <c r="M287" i="9"/>
  <c r="J288" i="9"/>
  <c r="L288" i="9"/>
  <c r="M288" i="9"/>
  <c r="J289" i="9"/>
  <c r="L289" i="9"/>
  <c r="M289" i="9"/>
  <c r="J290" i="9"/>
  <c r="L290" i="9"/>
  <c r="M290" i="9"/>
  <c r="J291" i="9"/>
  <c r="L291" i="9"/>
  <c r="M291" i="9"/>
  <c r="J292" i="9"/>
  <c r="L292" i="9"/>
  <c r="M292" i="9"/>
  <c r="J293" i="9"/>
  <c r="L293" i="9"/>
  <c r="M293" i="9"/>
  <c r="J294" i="9"/>
  <c r="L294" i="9"/>
  <c r="M294" i="9"/>
  <c r="J295" i="9"/>
  <c r="L295" i="9"/>
  <c r="M295" i="9"/>
  <c r="J296" i="9"/>
  <c r="L296" i="9"/>
  <c r="M296" i="9"/>
  <c r="J297" i="9"/>
  <c r="L297" i="9"/>
  <c r="M297" i="9"/>
  <c r="J298" i="9"/>
  <c r="L298" i="9"/>
  <c r="M298" i="9"/>
  <c r="J299" i="9"/>
  <c r="L299" i="9"/>
  <c r="M299" i="9"/>
  <c r="J300" i="9"/>
  <c r="L300" i="9"/>
  <c r="M300" i="9"/>
  <c r="J301" i="9"/>
  <c r="L301" i="9"/>
  <c r="M301" i="9"/>
  <c r="J302" i="9"/>
  <c r="L302" i="9"/>
  <c r="M302" i="9"/>
  <c r="J303" i="9"/>
  <c r="L303" i="9"/>
  <c r="M303" i="9"/>
  <c r="J304" i="9"/>
  <c r="L304" i="9"/>
  <c r="M304" i="9"/>
  <c r="J305" i="9"/>
  <c r="L305" i="9"/>
  <c r="M305" i="9"/>
  <c r="J306" i="9"/>
  <c r="L306" i="9"/>
  <c r="M306" i="9"/>
  <c r="J307" i="9"/>
  <c r="L307" i="9"/>
  <c r="M307" i="9"/>
  <c r="J308" i="9"/>
  <c r="L308" i="9"/>
  <c r="M308" i="9"/>
  <c r="J309" i="9"/>
  <c r="L309" i="9"/>
  <c r="M309" i="9"/>
  <c r="J310" i="9"/>
  <c r="L310" i="9"/>
  <c r="M310" i="9"/>
  <c r="J311" i="9"/>
  <c r="L311" i="9"/>
  <c r="M311" i="9"/>
  <c r="J312" i="9"/>
  <c r="L312" i="9"/>
  <c r="M312" i="9"/>
  <c r="J313" i="9"/>
  <c r="L313" i="9"/>
  <c r="M313" i="9"/>
  <c r="J314" i="9"/>
  <c r="L314" i="9"/>
  <c r="M314" i="9"/>
  <c r="J315" i="9"/>
  <c r="L315" i="9"/>
  <c r="M315" i="9"/>
  <c r="J316" i="9"/>
  <c r="L316" i="9"/>
  <c r="M316" i="9"/>
  <c r="J317" i="9"/>
  <c r="L317" i="9"/>
  <c r="M317" i="9"/>
  <c r="J318" i="9"/>
  <c r="L318" i="9"/>
  <c r="M318" i="9"/>
  <c r="J319" i="9"/>
  <c r="L319" i="9"/>
  <c r="M319" i="9"/>
  <c r="J320" i="9"/>
  <c r="L320" i="9"/>
  <c r="M320" i="9"/>
  <c r="J321" i="9"/>
  <c r="L321" i="9"/>
  <c r="M321" i="9"/>
  <c r="J322" i="9"/>
  <c r="L322" i="9"/>
  <c r="M322" i="9"/>
  <c r="J323" i="9"/>
  <c r="L323" i="9"/>
  <c r="M323" i="9"/>
  <c r="J324" i="9"/>
  <c r="L324" i="9"/>
  <c r="M324" i="9"/>
  <c r="J325" i="9"/>
  <c r="L325" i="9"/>
  <c r="M325" i="9"/>
  <c r="J326" i="9"/>
  <c r="L326" i="9"/>
  <c r="M326" i="9"/>
  <c r="J327" i="9"/>
  <c r="L327" i="9"/>
  <c r="M327" i="9"/>
  <c r="J328" i="9"/>
  <c r="L328" i="9"/>
  <c r="M328" i="9"/>
  <c r="J329" i="9"/>
  <c r="L329" i="9"/>
  <c r="M329" i="9"/>
  <c r="J330" i="9"/>
  <c r="L330" i="9"/>
  <c r="M330" i="9"/>
  <c r="J331" i="9"/>
  <c r="L331" i="9"/>
  <c r="M331" i="9"/>
  <c r="J332" i="9"/>
  <c r="L332" i="9"/>
  <c r="M332" i="9"/>
  <c r="J333" i="9"/>
  <c r="L333" i="9"/>
  <c r="M333" i="9"/>
  <c r="J334" i="9"/>
  <c r="L334" i="9"/>
  <c r="M334" i="9"/>
  <c r="J335" i="9"/>
  <c r="L335" i="9"/>
  <c r="M335" i="9"/>
  <c r="J336" i="9"/>
  <c r="L336" i="9"/>
  <c r="M336" i="9"/>
  <c r="J337" i="9"/>
  <c r="L337" i="9"/>
  <c r="M337" i="9"/>
  <c r="J338" i="9"/>
  <c r="L338" i="9"/>
  <c r="M338" i="9"/>
  <c r="J339" i="9"/>
  <c r="L339" i="9"/>
  <c r="M339" i="9"/>
  <c r="J340" i="9"/>
  <c r="L340" i="9"/>
  <c r="M340" i="9"/>
  <c r="J341" i="9"/>
  <c r="L341" i="9"/>
  <c r="M341" i="9"/>
  <c r="J342" i="9"/>
  <c r="L342" i="9"/>
  <c r="M342" i="9"/>
  <c r="J343" i="9"/>
  <c r="L343" i="9"/>
  <c r="M343" i="9"/>
  <c r="J344" i="9"/>
  <c r="L344" i="9"/>
  <c r="M344" i="9"/>
  <c r="J345" i="9"/>
  <c r="L345" i="9"/>
  <c r="M345" i="9"/>
  <c r="J346" i="9"/>
  <c r="L346" i="9"/>
  <c r="M346" i="9"/>
  <c r="J347" i="9"/>
  <c r="L347" i="9"/>
  <c r="M347" i="9"/>
  <c r="J348" i="9"/>
  <c r="L348" i="9"/>
  <c r="M348" i="9"/>
  <c r="J349" i="9"/>
  <c r="L349" i="9"/>
  <c r="M349" i="9"/>
  <c r="J350" i="9"/>
  <c r="L350" i="9"/>
  <c r="M350" i="9"/>
  <c r="J351" i="9"/>
  <c r="L351" i="9"/>
  <c r="M351" i="9"/>
  <c r="J352" i="9"/>
  <c r="L352" i="9"/>
  <c r="M352" i="9"/>
  <c r="J353" i="9"/>
  <c r="L353" i="9"/>
  <c r="M353" i="9"/>
  <c r="J354" i="9"/>
  <c r="L354" i="9"/>
  <c r="M354" i="9"/>
  <c r="J355" i="9"/>
  <c r="L355" i="9"/>
  <c r="M355" i="9"/>
  <c r="J356" i="9"/>
  <c r="L356" i="9"/>
  <c r="M356" i="9"/>
  <c r="J357" i="9"/>
  <c r="L357" i="9"/>
  <c r="M357" i="9"/>
  <c r="J358" i="9"/>
  <c r="L358" i="9"/>
  <c r="M358" i="9"/>
  <c r="J359" i="9"/>
  <c r="L359" i="9"/>
  <c r="M359" i="9"/>
  <c r="J360" i="9"/>
  <c r="L360" i="9"/>
  <c r="M360" i="9"/>
  <c r="J361" i="9"/>
  <c r="L361" i="9"/>
  <c r="M361" i="9"/>
  <c r="J362" i="9"/>
  <c r="L362" i="9"/>
  <c r="M362" i="9"/>
  <c r="J363" i="9"/>
  <c r="L363" i="9"/>
  <c r="M363" i="9"/>
  <c r="J364" i="9"/>
  <c r="L364" i="9"/>
  <c r="M364" i="9"/>
  <c r="J365" i="9"/>
  <c r="L365" i="9"/>
  <c r="M365" i="9"/>
  <c r="J366" i="9"/>
  <c r="L366" i="9"/>
  <c r="M366" i="9"/>
  <c r="J367" i="9"/>
  <c r="L367" i="9"/>
  <c r="M367" i="9"/>
  <c r="J368" i="9"/>
  <c r="L368" i="9"/>
  <c r="M368" i="9"/>
  <c r="J369" i="9"/>
  <c r="L369" i="9"/>
  <c r="M369" i="9"/>
  <c r="J370" i="9"/>
  <c r="L370" i="9"/>
  <c r="M370" i="9"/>
  <c r="J371" i="9"/>
  <c r="L371" i="9"/>
  <c r="M371" i="9"/>
  <c r="J372" i="9"/>
  <c r="L372" i="9"/>
  <c r="M372" i="9"/>
  <c r="J373" i="9"/>
  <c r="L373" i="9"/>
  <c r="M373" i="9"/>
  <c r="J374" i="9"/>
  <c r="L374" i="9"/>
  <c r="M374" i="9"/>
  <c r="J375" i="9"/>
  <c r="L375" i="9"/>
  <c r="M375" i="9"/>
  <c r="J376" i="9"/>
  <c r="L376" i="9"/>
  <c r="M376" i="9"/>
  <c r="J377" i="9"/>
  <c r="L377" i="9"/>
  <c r="M377" i="9"/>
  <c r="J378" i="9"/>
  <c r="L378" i="9"/>
  <c r="M378" i="9"/>
  <c r="J379" i="9"/>
  <c r="L379" i="9"/>
  <c r="M379" i="9"/>
  <c r="J380" i="9"/>
  <c r="L380" i="9"/>
  <c r="M380" i="9"/>
  <c r="J381" i="9"/>
  <c r="L381" i="9"/>
  <c r="M381" i="9"/>
  <c r="J382" i="9"/>
  <c r="L382" i="9"/>
  <c r="M382" i="9"/>
  <c r="J383" i="9"/>
  <c r="L383" i="9"/>
  <c r="M383" i="9"/>
  <c r="J384" i="9"/>
  <c r="L384" i="9"/>
  <c r="M384" i="9"/>
  <c r="J385" i="9"/>
  <c r="L385" i="9"/>
  <c r="M385" i="9"/>
  <c r="J386" i="9"/>
  <c r="L386" i="9"/>
  <c r="M386" i="9"/>
  <c r="J387" i="9"/>
  <c r="L387" i="9"/>
  <c r="M387" i="9"/>
  <c r="J388" i="9"/>
  <c r="L388" i="9"/>
  <c r="M388" i="9"/>
  <c r="J389" i="9"/>
  <c r="L389" i="9"/>
  <c r="M389" i="9"/>
  <c r="J390" i="9"/>
  <c r="L390" i="9"/>
  <c r="M390" i="9"/>
  <c r="J391" i="9"/>
  <c r="L391" i="9"/>
  <c r="M391" i="9"/>
  <c r="J392" i="9"/>
  <c r="L392" i="9"/>
  <c r="M392" i="9"/>
  <c r="J393" i="9"/>
  <c r="L393" i="9"/>
  <c r="M393" i="9"/>
  <c r="J394" i="9"/>
  <c r="L394" i="9"/>
  <c r="M394" i="9"/>
  <c r="J395" i="9"/>
  <c r="L395" i="9"/>
  <c r="M395" i="9"/>
  <c r="J396" i="9"/>
  <c r="L396" i="9"/>
  <c r="M396" i="9"/>
  <c r="J397" i="9"/>
  <c r="L397" i="9"/>
  <c r="M397" i="9"/>
  <c r="J398" i="9"/>
  <c r="L398" i="9"/>
  <c r="M398" i="9"/>
  <c r="J399" i="9"/>
  <c r="L399" i="9"/>
  <c r="M399" i="9"/>
  <c r="J400" i="9"/>
  <c r="L400" i="9"/>
  <c r="M400" i="9"/>
  <c r="J401" i="9"/>
  <c r="L401" i="9"/>
  <c r="M401" i="9"/>
  <c r="J402" i="9"/>
  <c r="L402" i="9"/>
  <c r="M402" i="9"/>
  <c r="J403" i="9"/>
  <c r="L403" i="9"/>
  <c r="M403" i="9"/>
  <c r="J404" i="9"/>
  <c r="L404" i="9"/>
  <c r="M404" i="9"/>
  <c r="J405" i="9"/>
  <c r="L405" i="9"/>
  <c r="M405" i="9"/>
  <c r="J406" i="9"/>
  <c r="L406" i="9"/>
  <c r="M406" i="9"/>
  <c r="J407" i="9"/>
  <c r="L407" i="9"/>
  <c r="M407" i="9"/>
  <c r="J408" i="9"/>
  <c r="L408" i="9"/>
  <c r="M408" i="9"/>
  <c r="J409" i="9"/>
  <c r="L409" i="9"/>
  <c r="M409" i="9"/>
  <c r="J410" i="9"/>
  <c r="L410" i="9"/>
  <c r="M410" i="9"/>
  <c r="J411" i="9"/>
  <c r="L411" i="9"/>
  <c r="M411" i="9"/>
  <c r="J412" i="9"/>
  <c r="L412" i="9"/>
  <c r="M412" i="9"/>
  <c r="J413" i="9"/>
  <c r="L413" i="9"/>
  <c r="M413" i="9"/>
  <c r="J414" i="9"/>
  <c r="L414" i="9"/>
  <c r="M414" i="9"/>
  <c r="J415" i="9"/>
  <c r="L415" i="9"/>
  <c r="M415" i="9"/>
  <c r="J416" i="9"/>
  <c r="L416" i="9"/>
  <c r="M416" i="9"/>
  <c r="J417" i="9"/>
  <c r="L417" i="9"/>
  <c r="M417" i="9"/>
  <c r="J418" i="9"/>
  <c r="L418" i="9"/>
  <c r="M418" i="9"/>
  <c r="J419" i="9"/>
  <c r="L419" i="9"/>
  <c r="M419" i="9"/>
  <c r="J420" i="9"/>
  <c r="L420" i="9"/>
  <c r="M420" i="9"/>
  <c r="J421" i="9"/>
  <c r="L421" i="9"/>
  <c r="M421" i="9"/>
  <c r="J422" i="9"/>
  <c r="L422" i="9"/>
  <c r="M422" i="9"/>
  <c r="J423" i="9"/>
  <c r="L423" i="9"/>
  <c r="M423" i="9"/>
  <c r="J424" i="9"/>
  <c r="L424" i="9"/>
  <c r="M424" i="9"/>
  <c r="J425" i="9"/>
  <c r="L425" i="9"/>
  <c r="M425" i="9"/>
  <c r="J426" i="9"/>
  <c r="L426" i="9"/>
  <c r="M426" i="9"/>
  <c r="J427" i="9"/>
  <c r="L427" i="9"/>
  <c r="M427" i="9"/>
  <c r="J428" i="9"/>
  <c r="L428" i="9"/>
  <c r="M428" i="9"/>
  <c r="J429" i="9"/>
  <c r="L429" i="9"/>
  <c r="M429" i="9"/>
  <c r="J430" i="9"/>
  <c r="L430" i="9"/>
  <c r="M430" i="9"/>
  <c r="J431" i="9"/>
  <c r="L431" i="9"/>
  <c r="M431" i="9"/>
  <c r="J432" i="9"/>
  <c r="L432" i="9"/>
  <c r="M432" i="9"/>
  <c r="J433" i="9"/>
  <c r="L433" i="9"/>
  <c r="M433" i="9"/>
  <c r="J434" i="9"/>
  <c r="L434" i="9"/>
  <c r="M434" i="9"/>
  <c r="J435" i="9"/>
  <c r="L435" i="9"/>
  <c r="M435" i="9"/>
  <c r="J436" i="9"/>
  <c r="L436" i="9"/>
  <c r="M436" i="9"/>
  <c r="J437" i="9"/>
  <c r="L437" i="9"/>
  <c r="M437" i="9"/>
  <c r="J438" i="9"/>
  <c r="L438" i="9"/>
  <c r="M438" i="9"/>
  <c r="J439" i="9"/>
  <c r="L439" i="9"/>
  <c r="M439" i="9"/>
  <c r="J440" i="9"/>
  <c r="L440" i="9"/>
  <c r="M440" i="9"/>
  <c r="J441" i="9"/>
  <c r="L441" i="9"/>
  <c r="M441" i="9"/>
  <c r="J442" i="9"/>
  <c r="L442" i="9"/>
  <c r="M442" i="9"/>
  <c r="J443" i="9"/>
  <c r="L443" i="9"/>
  <c r="M443" i="9"/>
  <c r="J444" i="9"/>
  <c r="L444" i="9"/>
  <c r="M444" i="9"/>
  <c r="J445" i="9"/>
  <c r="L445" i="9"/>
  <c r="M445" i="9"/>
  <c r="J446" i="9"/>
  <c r="L446" i="9"/>
  <c r="M446" i="9"/>
  <c r="J447" i="9"/>
  <c r="L447" i="9"/>
  <c r="M447" i="9"/>
  <c r="J448" i="9"/>
  <c r="L448" i="9"/>
  <c r="M448" i="9"/>
  <c r="J449" i="9"/>
  <c r="L449" i="9"/>
  <c r="M449" i="9"/>
  <c r="J450" i="9"/>
  <c r="L450" i="9"/>
  <c r="M450" i="9"/>
  <c r="J451" i="9"/>
  <c r="L451" i="9"/>
  <c r="M451" i="9"/>
  <c r="J452" i="9"/>
  <c r="L452" i="9"/>
  <c r="M452" i="9"/>
  <c r="J453" i="9"/>
  <c r="L453" i="9"/>
  <c r="M453" i="9"/>
  <c r="J454" i="9"/>
  <c r="L454" i="9"/>
  <c r="M454" i="9"/>
  <c r="J455" i="9"/>
  <c r="L455" i="9"/>
  <c r="M455" i="9"/>
  <c r="J456" i="9"/>
  <c r="L456" i="9"/>
  <c r="M456" i="9"/>
  <c r="J457" i="9"/>
  <c r="L457" i="9"/>
  <c r="M457" i="9"/>
  <c r="J458" i="9"/>
  <c r="L458" i="9"/>
  <c r="M458" i="9"/>
  <c r="J459" i="9"/>
  <c r="L459" i="9"/>
  <c r="M459" i="9"/>
  <c r="J460" i="9"/>
  <c r="L460" i="9"/>
  <c r="M460" i="9"/>
  <c r="J461" i="9"/>
  <c r="L461" i="9"/>
  <c r="M461" i="9"/>
  <c r="J462" i="9"/>
  <c r="L462" i="9"/>
  <c r="M462" i="9"/>
  <c r="J463" i="9"/>
  <c r="L463" i="9"/>
  <c r="M463" i="9"/>
  <c r="J464" i="9"/>
  <c r="L464" i="9"/>
  <c r="M464" i="9"/>
  <c r="J465" i="9"/>
  <c r="L465" i="9"/>
  <c r="M465" i="9"/>
  <c r="J466" i="9"/>
  <c r="L466" i="9"/>
  <c r="M466" i="9"/>
  <c r="J467" i="9"/>
  <c r="L467" i="9"/>
  <c r="M467" i="9"/>
  <c r="J468" i="9"/>
  <c r="L468" i="9"/>
  <c r="M468" i="9"/>
  <c r="J469" i="9"/>
  <c r="L469" i="9"/>
  <c r="M469" i="9"/>
  <c r="J470" i="9"/>
  <c r="L470" i="9"/>
  <c r="M470" i="9"/>
  <c r="J471" i="9"/>
  <c r="L471" i="9"/>
  <c r="M471" i="9"/>
  <c r="J472" i="9"/>
  <c r="L472" i="9"/>
  <c r="M472" i="9"/>
  <c r="J473" i="9"/>
  <c r="L473" i="9"/>
  <c r="M473" i="9"/>
  <c r="J474" i="9"/>
  <c r="L474" i="9"/>
  <c r="M474" i="9"/>
  <c r="J475" i="9"/>
  <c r="L475" i="9"/>
  <c r="M475" i="9"/>
  <c r="J476" i="9"/>
  <c r="L476" i="9"/>
  <c r="M476" i="9"/>
  <c r="J477" i="9"/>
  <c r="L477" i="9"/>
  <c r="M477" i="9"/>
  <c r="J478" i="9"/>
  <c r="L478" i="9"/>
  <c r="M478" i="9"/>
  <c r="J479" i="9"/>
  <c r="L479" i="9"/>
  <c r="M479" i="9"/>
  <c r="J480" i="9"/>
  <c r="L480" i="9"/>
  <c r="M480" i="9"/>
  <c r="J481" i="9"/>
  <c r="L481" i="9"/>
  <c r="M481" i="9"/>
  <c r="J482" i="9"/>
  <c r="L482" i="9"/>
  <c r="M482" i="9"/>
  <c r="J483" i="9"/>
  <c r="L483" i="9"/>
  <c r="M483" i="9"/>
  <c r="J484" i="9"/>
  <c r="L484" i="9"/>
  <c r="M484" i="9"/>
  <c r="J485" i="9"/>
  <c r="L485" i="9"/>
  <c r="M485" i="9"/>
  <c r="J486" i="9"/>
  <c r="L486" i="9"/>
  <c r="M486" i="9"/>
  <c r="J487" i="9"/>
  <c r="L487" i="9"/>
  <c r="M487" i="9"/>
  <c r="J488" i="9"/>
  <c r="L488" i="9"/>
  <c r="M488" i="9"/>
  <c r="J489" i="9"/>
  <c r="L489" i="9"/>
  <c r="M489" i="9"/>
  <c r="J490" i="9"/>
  <c r="L490" i="9"/>
  <c r="M490" i="9"/>
  <c r="J491" i="9"/>
  <c r="L491" i="9"/>
  <c r="M491" i="9"/>
  <c r="J492" i="9"/>
  <c r="L492" i="9"/>
  <c r="M492" i="9"/>
  <c r="J493" i="9"/>
  <c r="L493" i="9"/>
  <c r="M493" i="9"/>
  <c r="J494" i="9"/>
  <c r="L494" i="9"/>
  <c r="M494" i="9"/>
  <c r="J495" i="9"/>
  <c r="L495" i="9"/>
  <c r="M495" i="9"/>
  <c r="J496" i="9"/>
  <c r="L496" i="9"/>
  <c r="M496" i="9"/>
  <c r="J497" i="9"/>
  <c r="L497" i="9"/>
  <c r="M497" i="9"/>
  <c r="J498" i="9"/>
  <c r="L498" i="9"/>
  <c r="M498" i="9"/>
  <c r="J499" i="9"/>
  <c r="L499" i="9"/>
  <c r="M499" i="9"/>
  <c r="J500" i="9"/>
  <c r="L500" i="9"/>
  <c r="M500" i="9"/>
  <c r="J501" i="9"/>
  <c r="L501" i="9"/>
  <c r="M501" i="9"/>
  <c r="J502" i="9"/>
  <c r="L502" i="9"/>
  <c r="M502" i="9"/>
  <c r="J503" i="9"/>
  <c r="L503" i="9"/>
  <c r="M503" i="9"/>
  <c r="J504" i="9"/>
  <c r="L504" i="9"/>
  <c r="M504" i="9"/>
  <c r="J505" i="9"/>
  <c r="L505" i="9"/>
  <c r="M505" i="9"/>
  <c r="J506" i="9"/>
  <c r="L506" i="9"/>
  <c r="M506" i="9"/>
  <c r="J507" i="9"/>
  <c r="L507" i="9"/>
  <c r="M507" i="9"/>
  <c r="J508" i="9"/>
  <c r="L508" i="9"/>
  <c r="M508" i="9"/>
  <c r="J509" i="9"/>
  <c r="L509" i="9"/>
  <c r="M509" i="9"/>
  <c r="J510" i="9"/>
  <c r="L510" i="9"/>
  <c r="M510" i="9"/>
  <c r="J511" i="9"/>
  <c r="L511" i="9"/>
  <c r="M511" i="9"/>
  <c r="J512" i="9"/>
  <c r="L512" i="9"/>
  <c r="M512" i="9"/>
  <c r="J513" i="9"/>
  <c r="L513" i="9"/>
  <c r="M513" i="9"/>
  <c r="J514" i="9"/>
  <c r="L514" i="9"/>
  <c r="M514" i="9"/>
  <c r="J515" i="9"/>
  <c r="L515" i="9"/>
  <c r="M515" i="9"/>
  <c r="J516" i="9"/>
  <c r="L516" i="9"/>
  <c r="M516" i="9"/>
  <c r="J517" i="9"/>
  <c r="L517" i="9"/>
  <c r="M517" i="9"/>
  <c r="J518" i="9"/>
  <c r="L518" i="9"/>
  <c r="M518" i="9"/>
  <c r="J519" i="9"/>
  <c r="L519" i="9"/>
  <c r="M519" i="9"/>
  <c r="J520" i="9"/>
  <c r="L520" i="9"/>
  <c r="M520" i="9"/>
  <c r="J521" i="9"/>
  <c r="L521" i="9"/>
  <c r="M521" i="9"/>
  <c r="J522" i="9"/>
  <c r="L522" i="9"/>
  <c r="M522" i="9"/>
  <c r="J523" i="9"/>
  <c r="L523" i="9"/>
  <c r="M523" i="9"/>
  <c r="J524" i="9"/>
  <c r="L524" i="9"/>
  <c r="M524" i="9"/>
  <c r="J525" i="9"/>
  <c r="L525" i="9"/>
  <c r="M525" i="9"/>
  <c r="J526" i="9"/>
  <c r="L526" i="9"/>
  <c r="M526" i="9"/>
  <c r="J527" i="9"/>
  <c r="L527" i="9"/>
  <c r="M527" i="9"/>
  <c r="J528" i="9"/>
  <c r="L528" i="9"/>
  <c r="M528" i="9"/>
  <c r="J529" i="9"/>
  <c r="L529" i="9"/>
  <c r="M529" i="9"/>
  <c r="J530" i="9"/>
  <c r="L530" i="9"/>
  <c r="M530" i="9"/>
  <c r="J531" i="9"/>
  <c r="L531" i="9"/>
  <c r="M531" i="9"/>
  <c r="J532" i="9"/>
  <c r="L532" i="9"/>
  <c r="M532" i="9"/>
  <c r="J533" i="9"/>
  <c r="L533" i="9"/>
  <c r="M533" i="9"/>
  <c r="J534" i="9"/>
  <c r="L534" i="9"/>
  <c r="M534" i="9"/>
  <c r="J535" i="9"/>
  <c r="L535" i="9"/>
  <c r="M535" i="9"/>
  <c r="J536" i="9"/>
  <c r="L536" i="9"/>
  <c r="M536" i="9"/>
  <c r="J537" i="9"/>
  <c r="L537" i="9"/>
  <c r="M537" i="9"/>
  <c r="J538" i="9"/>
  <c r="L538" i="9"/>
  <c r="M538" i="9"/>
  <c r="J539" i="9"/>
  <c r="L539" i="9"/>
  <c r="M539" i="9"/>
  <c r="J540" i="9"/>
  <c r="L540" i="9"/>
  <c r="M540" i="9"/>
  <c r="J541" i="9"/>
  <c r="L541" i="9"/>
  <c r="M541" i="9"/>
  <c r="J542" i="9"/>
  <c r="L542" i="9"/>
  <c r="M542" i="9"/>
  <c r="J543" i="9"/>
  <c r="L543" i="9"/>
  <c r="M543" i="9"/>
  <c r="J544" i="9"/>
  <c r="L544" i="9"/>
  <c r="M544" i="9"/>
  <c r="J545" i="9"/>
  <c r="L545" i="9"/>
  <c r="M545" i="9"/>
  <c r="J546" i="9"/>
  <c r="L546" i="9"/>
  <c r="M546" i="9"/>
  <c r="J547" i="9"/>
  <c r="L547" i="9"/>
  <c r="M547" i="9"/>
  <c r="J548" i="9"/>
  <c r="L548" i="9"/>
  <c r="M548" i="9"/>
  <c r="J549" i="9"/>
  <c r="L549" i="9"/>
  <c r="M549" i="9"/>
  <c r="J550" i="9"/>
  <c r="L550" i="9"/>
  <c r="M550" i="9"/>
  <c r="J551" i="9"/>
  <c r="L551" i="9"/>
  <c r="M551" i="9"/>
  <c r="J552" i="9"/>
  <c r="L552" i="9"/>
  <c r="M552" i="9"/>
  <c r="J553" i="9"/>
  <c r="L553" i="9"/>
  <c r="M553" i="9"/>
  <c r="J554" i="9"/>
  <c r="L554" i="9"/>
  <c r="M554" i="9"/>
  <c r="J555" i="9"/>
  <c r="L555" i="9"/>
  <c r="M555" i="9"/>
  <c r="J556" i="9"/>
  <c r="L556" i="9"/>
  <c r="M556" i="9"/>
  <c r="J557" i="9"/>
  <c r="L557" i="9"/>
  <c r="M557" i="9"/>
  <c r="J558" i="9"/>
  <c r="L558" i="9"/>
  <c r="M558" i="9"/>
  <c r="J559" i="9"/>
  <c r="L559" i="9"/>
  <c r="M559" i="9"/>
  <c r="J560" i="9"/>
  <c r="L560" i="9"/>
  <c r="M560" i="9"/>
  <c r="J561" i="9"/>
  <c r="L561" i="9"/>
  <c r="M561" i="9"/>
  <c r="J562" i="9"/>
  <c r="L562" i="9"/>
  <c r="M562" i="9"/>
  <c r="J563" i="9"/>
  <c r="L563" i="9"/>
  <c r="M563" i="9"/>
  <c r="J564" i="9"/>
  <c r="L564" i="9"/>
  <c r="M564" i="9"/>
  <c r="J565" i="9"/>
  <c r="L565" i="9"/>
  <c r="M565" i="9"/>
  <c r="J566" i="9"/>
  <c r="L566" i="9"/>
  <c r="M566" i="9"/>
  <c r="J567" i="9"/>
  <c r="L567" i="9"/>
  <c r="M567" i="9"/>
  <c r="J568" i="9"/>
  <c r="L568" i="9"/>
  <c r="M568" i="9"/>
  <c r="J569" i="9"/>
  <c r="L569" i="9"/>
  <c r="M569" i="9"/>
  <c r="J570" i="9"/>
  <c r="L570" i="9"/>
  <c r="M570" i="9"/>
  <c r="J571" i="9"/>
  <c r="L571" i="9"/>
  <c r="M571" i="9"/>
  <c r="J572" i="9"/>
  <c r="L572" i="9"/>
  <c r="M572" i="9"/>
  <c r="J573" i="9"/>
  <c r="L573" i="9"/>
  <c r="M573" i="9"/>
  <c r="J574" i="9"/>
  <c r="L574" i="9"/>
  <c r="M574" i="9"/>
  <c r="J575" i="9"/>
  <c r="L575" i="9"/>
  <c r="M575" i="9"/>
  <c r="J576" i="9"/>
  <c r="L576" i="9"/>
  <c r="M576" i="9"/>
  <c r="J577" i="9"/>
  <c r="L577" i="9"/>
  <c r="M577" i="9"/>
  <c r="J578" i="9"/>
  <c r="L578" i="9"/>
  <c r="M578" i="9"/>
  <c r="J579" i="9"/>
  <c r="L579" i="9"/>
  <c r="M579" i="9"/>
  <c r="J580" i="9"/>
  <c r="L580" i="9"/>
  <c r="M580" i="9"/>
  <c r="J581" i="9"/>
  <c r="L581" i="9"/>
  <c r="M581" i="9"/>
  <c r="J582" i="9"/>
  <c r="L582" i="9"/>
  <c r="M582" i="9"/>
  <c r="J583" i="9"/>
  <c r="L583" i="9"/>
  <c r="M583" i="9"/>
  <c r="J584" i="9"/>
  <c r="L584" i="9"/>
  <c r="M584" i="9"/>
  <c r="J585" i="9"/>
  <c r="L585" i="9"/>
  <c r="M585" i="9"/>
  <c r="J586" i="9"/>
  <c r="L586" i="9"/>
  <c r="M586" i="9"/>
  <c r="J587" i="9"/>
  <c r="L587" i="9"/>
  <c r="M587" i="9"/>
  <c r="J588" i="9"/>
  <c r="L588" i="9"/>
  <c r="M588" i="9"/>
  <c r="J589" i="9"/>
  <c r="L589" i="9"/>
  <c r="M589" i="9"/>
  <c r="L467" i="1" l="1"/>
  <c r="L437" i="1"/>
  <c r="L421" i="1"/>
  <c r="L307" i="1"/>
  <c r="L242" i="1"/>
  <c r="L367" i="1"/>
  <c r="L109" i="1"/>
  <c r="L436" i="1"/>
  <c r="N436" i="1" s="1"/>
  <c r="L414" i="1"/>
  <c r="L268" i="1"/>
  <c r="L204" i="1"/>
  <c r="L328" i="1"/>
  <c r="L52" i="1"/>
  <c r="L429" i="1"/>
  <c r="L199" i="1"/>
  <c r="L413" i="1"/>
  <c r="M413" i="1" s="1"/>
  <c r="L230" i="1"/>
  <c r="L527" i="1"/>
  <c r="L323" i="1"/>
  <c r="L129" i="1"/>
  <c r="L164" i="1"/>
  <c r="L121" i="1"/>
  <c r="L208" i="1"/>
  <c r="L405" i="1"/>
  <c r="N405" i="1" s="1"/>
  <c r="L546" i="1"/>
  <c r="L516" i="1"/>
  <c r="L280" i="1"/>
  <c r="L113" i="1"/>
  <c r="L398" i="1"/>
  <c r="L381" i="1"/>
  <c r="L499" i="1"/>
  <c r="L256" i="1"/>
  <c r="M256" i="1" s="1"/>
  <c r="L454" i="1"/>
  <c r="L397" i="1"/>
  <c r="L345" i="1"/>
  <c r="L483" i="1"/>
  <c r="L251" i="1"/>
  <c r="L137" i="1"/>
  <c r="L430" i="1"/>
  <c r="L389" i="1"/>
  <c r="M389" i="1" s="1"/>
  <c r="L340" i="1"/>
  <c r="L472" i="1"/>
  <c r="L99" i="1"/>
  <c r="L299" i="1"/>
  <c r="L30" i="1"/>
  <c r="L427" i="1"/>
  <c r="L411" i="1"/>
  <c r="L395" i="1"/>
  <c r="N395" i="1" s="1"/>
  <c r="L306" i="1"/>
  <c r="L543" i="1"/>
  <c r="N543" i="1" s="1"/>
  <c r="L337" i="1"/>
  <c r="L27" i="1"/>
  <c r="L496" i="1"/>
  <c r="L448" i="1"/>
  <c r="L320" i="1"/>
  <c r="L239" i="1"/>
  <c r="N239" i="1" s="1"/>
  <c r="L193" i="1"/>
  <c r="L161" i="1"/>
  <c r="N161" i="1" s="1"/>
  <c r="L92" i="1"/>
  <c r="L44" i="1"/>
  <c r="L45" i="1"/>
  <c r="L53" i="1"/>
  <c r="L61" i="1"/>
  <c r="L69" i="1"/>
  <c r="N69" i="1" s="1"/>
  <c r="L77" i="1"/>
  <c r="L85" i="1"/>
  <c r="N85" i="1" s="1"/>
  <c r="L93" i="1"/>
  <c r="L110" i="1"/>
  <c r="L141" i="1"/>
  <c r="L149" i="1"/>
  <c r="L157" i="1"/>
  <c r="L165" i="1"/>
  <c r="M165" i="1" s="1"/>
  <c r="L173" i="1"/>
  <c r="L181" i="1"/>
  <c r="N181" i="1" s="1"/>
  <c r="L189" i="1"/>
  <c r="L197" i="1"/>
  <c r="L217" i="1"/>
  <c r="L225" i="1"/>
  <c r="L235" i="1"/>
  <c r="L252" i="1"/>
  <c r="N252" i="1" s="1"/>
  <c r="L273" i="1"/>
  <c r="L281" i="1"/>
  <c r="N281" i="1" s="1"/>
  <c r="L316" i="1"/>
  <c r="L324" i="1"/>
  <c r="L360" i="1"/>
  <c r="L368" i="1"/>
  <c r="L444" i="1"/>
  <c r="L468" i="1"/>
  <c r="N468" i="1" s="1"/>
  <c r="L476" i="1"/>
  <c r="L484" i="1"/>
  <c r="N484" i="1" s="1"/>
  <c r="L492" i="1"/>
  <c r="L500" i="1"/>
  <c r="L520" i="1"/>
  <c r="L528" i="1"/>
  <c r="L536" i="1"/>
  <c r="L205" i="1"/>
  <c r="N205" i="1" s="1"/>
  <c r="L262" i="1"/>
  <c r="L292" i="1"/>
  <c r="M292" i="1" s="1"/>
  <c r="L333" i="1"/>
  <c r="L341" i="1"/>
  <c r="L374" i="1"/>
  <c r="L382" i="1"/>
  <c r="L452" i="1"/>
  <c r="L28" i="1"/>
  <c r="M28" i="1" s="1"/>
  <c r="L264" i="1"/>
  <c r="N264" i="1" s="1"/>
  <c r="L302" i="1"/>
  <c r="M302" i="1" s="1"/>
  <c r="L349" i="1"/>
  <c r="L432" i="1"/>
  <c r="L522" i="1"/>
  <c r="L530" i="1"/>
  <c r="L538" i="1"/>
  <c r="L240" i="1"/>
  <c r="N240" i="1" s="1"/>
  <c r="L286" i="1"/>
  <c r="L294" i="1"/>
  <c r="O294" i="1" s="1"/>
  <c r="L335" i="1"/>
  <c r="L343" i="1"/>
  <c r="L376" i="1"/>
  <c r="L384" i="1"/>
  <c r="L541" i="1"/>
  <c r="L206" i="1"/>
  <c r="N206" i="1" s="1"/>
  <c r="L266" i="1"/>
  <c r="M266" i="1" s="1"/>
  <c r="L304" i="1"/>
  <c r="O304" i="1" s="1"/>
  <c r="L351" i="1"/>
  <c r="L392" i="1"/>
  <c r="L400" i="1"/>
  <c r="L408" i="1"/>
  <c r="L416" i="1"/>
  <c r="L424" i="1"/>
  <c r="N424" i="1" s="1"/>
  <c r="L506" i="1"/>
  <c r="M506" i="1" s="1"/>
  <c r="L438" i="1"/>
  <c r="N438" i="1" s="1"/>
  <c r="L201" i="1"/>
  <c r="L285" i="1"/>
  <c r="L247" i="1"/>
  <c r="L37" i="1"/>
  <c r="L118" i="1"/>
  <c r="L126" i="1"/>
  <c r="M126" i="1" s="1"/>
  <c r="L209" i="1"/>
  <c r="N209" i="1" s="1"/>
  <c r="L358" i="1"/>
  <c r="N358" i="1" s="1"/>
  <c r="L465" i="1"/>
  <c r="L5" i="1"/>
  <c r="L9" i="1"/>
  <c r="L17" i="1"/>
  <c r="L25" i="1"/>
  <c r="L49" i="1"/>
  <c r="N49" i="1" s="1"/>
  <c r="L73" i="1"/>
  <c r="L81" i="1"/>
  <c r="M81" i="1" s="1"/>
  <c r="L89" i="1"/>
  <c r="L106" i="1"/>
  <c r="L10" i="1"/>
  <c r="L18" i="1"/>
  <c r="L26" i="1"/>
  <c r="L50" i="1"/>
  <c r="M50" i="1" s="1"/>
  <c r="L58" i="1"/>
  <c r="O58" i="1" s="1"/>
  <c r="L66" i="1"/>
  <c r="M66" i="1" s="1"/>
  <c r="L74" i="1"/>
  <c r="L82" i="1"/>
  <c r="N82" i="1" s="1"/>
  <c r="L90" i="1"/>
  <c r="L107" i="1"/>
  <c r="L138" i="1"/>
  <c r="L146" i="1"/>
  <c r="O146" i="1" s="1"/>
  <c r="L154" i="1"/>
  <c r="L162" i="1"/>
  <c r="M162" i="1" s="1"/>
  <c r="L170" i="1"/>
  <c r="L178" i="1"/>
  <c r="N178" i="1" s="1"/>
  <c r="L186" i="1"/>
  <c r="L194" i="1"/>
  <c r="L214" i="1"/>
  <c r="L222" i="1"/>
  <c r="M222" i="1" s="1"/>
  <c r="L232" i="1"/>
  <c r="N232" i="1" s="1"/>
  <c r="L249" i="1"/>
  <c r="M249" i="1" s="1"/>
  <c r="L257" i="1"/>
  <c r="L278" i="1"/>
  <c r="L313" i="1"/>
  <c r="L321" i="1"/>
  <c r="L329" i="1"/>
  <c r="L365" i="1"/>
  <c r="M365" i="1" s="1"/>
  <c r="L441" i="1"/>
  <c r="M441" i="1" s="1"/>
  <c r="L449" i="1"/>
  <c r="M449" i="1" s="1"/>
  <c r="L473" i="1"/>
  <c r="L481" i="1"/>
  <c r="N481" i="1" s="1"/>
  <c r="L489" i="1"/>
  <c r="L497" i="1"/>
  <c r="L517" i="1"/>
  <c r="L525" i="1"/>
  <c r="M525" i="1" s="1"/>
  <c r="L533" i="1"/>
  <c r="M533" i="1" s="1"/>
  <c r="L95" i="1"/>
  <c r="M95" i="1" s="1"/>
  <c r="L243" i="1"/>
  <c r="L289" i="1"/>
  <c r="M289" i="1" s="1"/>
  <c r="L297" i="1"/>
  <c r="L338" i="1"/>
  <c r="L346" i="1"/>
  <c r="L379" i="1"/>
  <c r="N379" i="1" s="1"/>
  <c r="L387" i="1"/>
  <c r="L544" i="1"/>
  <c r="M544" i="1" s="1"/>
  <c r="L526" i="1"/>
  <c r="L534" i="1"/>
  <c r="M534" i="1" s="1"/>
  <c r="L203" i="1"/>
  <c r="L260" i="1"/>
  <c r="L290" i="1"/>
  <c r="L298" i="1"/>
  <c r="N298" i="1" s="1"/>
  <c r="L339" i="1"/>
  <c r="N339" i="1" s="1"/>
  <c r="L347" i="1"/>
  <c r="N347" i="1" s="1"/>
  <c r="L380" i="1"/>
  <c r="L450" i="1"/>
  <c r="O450" i="1" s="1"/>
  <c r="L545" i="1"/>
  <c r="L245" i="1"/>
  <c r="L300" i="1"/>
  <c r="L308" i="1"/>
  <c r="O308" i="1" s="1"/>
  <c r="L388" i="1"/>
  <c r="M388" i="1" s="1"/>
  <c r="L396" i="1"/>
  <c r="M396" i="1" s="1"/>
  <c r="L404" i="1"/>
  <c r="L412" i="1"/>
  <c r="M412" i="1" s="1"/>
  <c r="L420" i="1"/>
  <c r="L428" i="1"/>
  <c r="L453" i="1"/>
  <c r="L98" i="1"/>
  <c r="M98" i="1" s="1"/>
  <c r="L198" i="1"/>
  <c r="N198" i="1" s="1"/>
  <c r="L348" i="1"/>
  <c r="M348" i="1" s="1"/>
  <c r="L202" i="1"/>
  <c r="L97" i="1"/>
  <c r="L426" i="1"/>
  <c r="L410" i="1"/>
  <c r="L394" i="1"/>
  <c r="L301" i="1"/>
  <c r="N301" i="1" s="1"/>
  <c r="L451" i="1"/>
  <c r="M451" i="1" s="1"/>
  <c r="L332" i="1"/>
  <c r="N332" i="1" s="1"/>
  <c r="L535" i="1"/>
  <c r="L491" i="1"/>
  <c r="L443" i="1"/>
  <c r="L315" i="1"/>
  <c r="L234" i="1"/>
  <c r="L188" i="1"/>
  <c r="N188" i="1" s="1"/>
  <c r="L156" i="1"/>
  <c r="O156" i="1" s="1"/>
  <c r="L84" i="1"/>
  <c r="N84" i="1" s="1"/>
  <c r="L20" i="1"/>
  <c r="L40" i="1"/>
  <c r="N40" i="1" s="1"/>
  <c r="L200" i="1"/>
  <c r="L455" i="1"/>
  <c r="L422" i="1"/>
  <c r="L406" i="1"/>
  <c r="O406" i="1" s="1"/>
  <c r="L390" i="1"/>
  <c r="M390" i="1" s="1"/>
  <c r="L269" i="1"/>
  <c r="M269" i="1" s="1"/>
  <c r="L386" i="1"/>
  <c r="L296" i="1"/>
  <c r="O296" i="1" s="1"/>
  <c r="L532" i="1"/>
  <c r="L488" i="1"/>
  <c r="N488" i="1" s="1"/>
  <c r="L372" i="1"/>
  <c r="L312" i="1"/>
  <c r="M312" i="1" s="1"/>
  <c r="L231" i="1"/>
  <c r="N231" i="1" s="1"/>
  <c r="L185" i="1"/>
  <c r="N185" i="1" s="1"/>
  <c r="L153" i="1"/>
  <c r="L76" i="1"/>
  <c r="N76" i="1" s="1"/>
  <c r="L12" i="1"/>
  <c r="L508" i="1"/>
  <c r="L224" i="1"/>
  <c r="L180" i="1"/>
  <c r="N180" i="1" s="1"/>
  <c r="L148" i="1"/>
  <c r="N148" i="1" s="1"/>
  <c r="L68" i="1"/>
  <c r="O68" i="1" s="1"/>
  <c r="L359" i="1"/>
  <c r="L547" i="1"/>
  <c r="M547" i="1" s="1"/>
  <c r="L435" i="1"/>
  <c r="L419" i="1"/>
  <c r="O419" i="1" s="1"/>
  <c r="L403" i="1"/>
  <c r="L354" i="1"/>
  <c r="N354" i="1" s="1"/>
  <c r="L246" i="1"/>
  <c r="N246" i="1" s="1"/>
  <c r="L378" i="1"/>
  <c r="M378" i="1" s="1"/>
  <c r="L288" i="1"/>
  <c r="L524" i="1"/>
  <c r="O524" i="1" s="1"/>
  <c r="L480" i="1"/>
  <c r="L364" i="1"/>
  <c r="O364" i="1" s="1"/>
  <c r="L277" i="1"/>
  <c r="L221" i="1"/>
  <c r="N221" i="1" s="1"/>
  <c r="L177" i="1"/>
  <c r="N177" i="1" s="1"/>
  <c r="L145" i="1"/>
  <c r="O145" i="1" s="1"/>
  <c r="L65" i="1"/>
  <c r="L511" i="1"/>
  <c r="N511" i="1" s="1"/>
  <c r="L507" i="1"/>
  <c r="L434" i="1"/>
  <c r="N434" i="1" s="1"/>
  <c r="L418" i="1"/>
  <c r="L402" i="1"/>
  <c r="O402" i="1" s="1"/>
  <c r="L353" i="1"/>
  <c r="O353" i="1" s="1"/>
  <c r="L244" i="1"/>
  <c r="M244" i="1" s="1"/>
  <c r="L373" i="1"/>
  <c r="L261" i="1"/>
  <c r="N261" i="1" s="1"/>
  <c r="L519" i="1"/>
  <c r="L475" i="1"/>
  <c r="N475" i="1" s="1"/>
  <c r="L331" i="1"/>
  <c r="L259" i="1"/>
  <c r="O259" i="1" s="1"/>
  <c r="L216" i="1"/>
  <c r="N216" i="1" s="1"/>
  <c r="L172" i="1"/>
  <c r="M172" i="1" s="1"/>
  <c r="L140" i="1"/>
  <c r="L60" i="1"/>
  <c r="M60" i="1" s="1"/>
  <c r="L460" i="1"/>
  <c r="L169" i="1"/>
  <c r="M169" i="1" s="1"/>
  <c r="L57" i="1"/>
  <c r="L310" i="1"/>
  <c r="N310" i="1" s="1"/>
  <c r="L518" i="1"/>
  <c r="N518" i="1" s="1"/>
  <c r="L498" i="1"/>
  <c r="N498" i="1" s="1"/>
  <c r="L490" i="1"/>
  <c r="L482" i="1"/>
  <c r="O482" i="1" s="1"/>
  <c r="L474" i="1"/>
  <c r="L466" i="1"/>
  <c r="L442" i="1"/>
  <c r="L366" i="1"/>
  <c r="M366" i="1" s="1"/>
  <c r="L330" i="1"/>
  <c r="N330" i="1" s="1"/>
  <c r="L322" i="1"/>
  <c r="N322" i="1" s="1"/>
  <c r="L314" i="1"/>
  <c r="L279" i="1"/>
  <c r="N279" i="1" s="1"/>
  <c r="L258" i="1"/>
  <c r="L250" i="1"/>
  <c r="M250" i="1" s="1"/>
  <c r="L233" i="1"/>
  <c r="L223" i="1"/>
  <c r="M223" i="1" s="1"/>
  <c r="L215" i="1"/>
  <c r="O215" i="1" s="1"/>
  <c r="L195" i="1"/>
  <c r="O195" i="1" s="1"/>
  <c r="L187" i="1"/>
  <c r="L179" i="1"/>
  <c r="O179" i="1" s="1"/>
  <c r="L171" i="1"/>
  <c r="L163" i="1"/>
  <c r="O163" i="1" s="1"/>
  <c r="L155" i="1"/>
  <c r="L147" i="1"/>
  <c r="N147" i="1" s="1"/>
  <c r="L139" i="1"/>
  <c r="O139" i="1" s="1"/>
  <c r="L108" i="1"/>
  <c r="N108" i="1" s="1"/>
  <c r="L91" i="1"/>
  <c r="L83" i="1"/>
  <c r="O83" i="1" s="1"/>
  <c r="L75" i="1"/>
  <c r="L67" i="1"/>
  <c r="N67" i="1" s="1"/>
  <c r="L59" i="1"/>
  <c r="L51" i="1"/>
  <c r="O51" i="1" s="1"/>
  <c r="L43" i="1"/>
  <c r="O43" i="1" s="1"/>
  <c r="L19" i="1"/>
  <c r="N19" i="1" s="1"/>
  <c r="L11" i="1"/>
  <c r="L135" i="1"/>
  <c r="O135" i="1" s="1"/>
  <c r="L510" i="1"/>
  <c r="L459" i="1"/>
  <c r="N459" i="1" s="1"/>
  <c r="L271" i="1"/>
  <c r="L128" i="1"/>
  <c r="M128" i="1" s="1"/>
  <c r="L120" i="1"/>
  <c r="N120" i="1" s="1"/>
  <c r="L39" i="1"/>
  <c r="N39" i="1" s="1"/>
  <c r="L457" i="1"/>
  <c r="L34" i="1"/>
  <c r="N34" i="1" s="1"/>
  <c r="L42" i="1"/>
  <c r="L509" i="1"/>
  <c r="N509" i="1" s="1"/>
  <c r="L458" i="1"/>
  <c r="L248" i="1"/>
  <c r="O248" i="1" s="1"/>
  <c r="L127" i="1"/>
  <c r="O127" i="1" s="1"/>
  <c r="L119" i="1"/>
  <c r="O119" i="1" s="1"/>
  <c r="L38" i="1"/>
  <c r="L439" i="1"/>
  <c r="N439" i="1" s="1"/>
  <c r="L33" i="1"/>
  <c r="L32" i="1"/>
  <c r="N32" i="1" s="1"/>
  <c r="L272" i="1"/>
  <c r="L94" i="1"/>
  <c r="M94" i="1" s="1"/>
  <c r="L456" i="1"/>
  <c r="M456" i="1" s="1"/>
  <c r="L96" i="1"/>
  <c r="N96" i="1" s="1"/>
  <c r="L433" i="1"/>
  <c r="L425" i="1"/>
  <c r="N425" i="1" s="1"/>
  <c r="L417" i="1"/>
  <c r="L409" i="1"/>
  <c r="M409" i="1" s="1"/>
  <c r="L401" i="1"/>
  <c r="L393" i="1"/>
  <c r="M393" i="1" s="1"/>
  <c r="L352" i="1"/>
  <c r="M352" i="1" s="1"/>
  <c r="L305" i="1"/>
  <c r="N305" i="1" s="1"/>
  <c r="L267" i="1"/>
  <c r="L207" i="1"/>
  <c r="N207" i="1" s="1"/>
  <c r="L542" i="1"/>
  <c r="L385" i="1"/>
  <c r="M385" i="1" s="1"/>
  <c r="L377" i="1"/>
  <c r="L344" i="1"/>
  <c r="O344" i="1" s="1"/>
  <c r="L336" i="1"/>
  <c r="M336" i="1" s="1"/>
  <c r="L295" i="1"/>
  <c r="M295" i="1" s="1"/>
  <c r="L287" i="1"/>
  <c r="L241" i="1"/>
  <c r="O241" i="1" s="1"/>
  <c r="L539" i="1"/>
  <c r="L531" i="1"/>
  <c r="O531" i="1" s="1"/>
  <c r="L523" i="1"/>
  <c r="L503" i="1"/>
  <c r="O503" i="1" s="1"/>
  <c r="L495" i="1"/>
  <c r="M495" i="1" s="1"/>
  <c r="L487" i="1"/>
  <c r="O487" i="1" s="1"/>
  <c r="L479" i="1"/>
  <c r="L471" i="1"/>
  <c r="M471" i="1" s="1"/>
  <c r="L447" i="1"/>
  <c r="L371" i="1"/>
  <c r="O371" i="1" s="1"/>
  <c r="L363" i="1"/>
  <c r="L327" i="1"/>
  <c r="M327" i="1" s="1"/>
  <c r="L319" i="1"/>
  <c r="O319" i="1" s="1"/>
  <c r="L284" i="1"/>
  <c r="O284" i="1" s="1"/>
  <c r="L276" i="1"/>
  <c r="L255" i="1"/>
  <c r="M255" i="1" s="1"/>
  <c r="L238" i="1"/>
  <c r="L228" i="1"/>
  <c r="O228" i="1" s="1"/>
  <c r="L220" i="1"/>
  <c r="L212" i="1"/>
  <c r="M212" i="1" s="1"/>
  <c r="L192" i="1"/>
  <c r="N192" i="1" s="1"/>
  <c r="L184" i="1"/>
  <c r="M184" i="1" s="1"/>
  <c r="L176" i="1"/>
  <c r="L168" i="1"/>
  <c r="N168" i="1" s="1"/>
  <c r="L160" i="1"/>
  <c r="L152" i="1"/>
  <c r="N152" i="1" s="1"/>
  <c r="L144" i="1"/>
  <c r="L136" i="1"/>
  <c r="N136" i="1" s="1"/>
  <c r="L105" i="1"/>
  <c r="M105" i="1" s="1"/>
  <c r="L88" i="1"/>
  <c r="M88" i="1" s="1"/>
  <c r="L80" i="1"/>
  <c r="L72" i="1"/>
  <c r="N72" i="1" s="1"/>
  <c r="L64" i="1"/>
  <c r="O64" i="1" s="1"/>
  <c r="L56" i="1"/>
  <c r="M56" i="1" s="1"/>
  <c r="L48" i="1"/>
  <c r="L24" i="1"/>
  <c r="N24" i="1" s="1"/>
  <c r="L16" i="1"/>
  <c r="N16" i="1" s="1"/>
  <c r="L8" i="1"/>
  <c r="N8" i="1" s="1"/>
  <c r="L515" i="1"/>
  <c r="L464" i="1"/>
  <c r="O464" i="1" s="1"/>
  <c r="L357" i="1"/>
  <c r="O357" i="1" s="1"/>
  <c r="L133" i="1"/>
  <c r="M133" i="1" s="1"/>
  <c r="L125" i="1"/>
  <c r="L102" i="1"/>
  <c r="M102" i="1" s="1"/>
  <c r="L36" i="1"/>
  <c r="O36" i="1" s="1"/>
  <c r="L117" i="1"/>
  <c r="N117" i="1" s="1"/>
  <c r="L31" i="1"/>
  <c r="L502" i="1"/>
  <c r="M502" i="1" s="1"/>
  <c r="L494" i="1"/>
  <c r="N494" i="1" s="1"/>
  <c r="L486" i="1"/>
  <c r="M486" i="1" s="1"/>
  <c r="L478" i="1"/>
  <c r="L470" i="1"/>
  <c r="N470" i="1" s="1"/>
  <c r="L446" i="1"/>
  <c r="N446" i="1" s="1"/>
  <c r="L370" i="1"/>
  <c r="O370" i="1" s="1"/>
  <c r="L362" i="1"/>
  <c r="L326" i="1"/>
  <c r="M326" i="1" s="1"/>
  <c r="L318" i="1"/>
  <c r="N318" i="1" s="1"/>
  <c r="L283" i="1"/>
  <c r="O283" i="1" s="1"/>
  <c r="L275" i="1"/>
  <c r="L254" i="1"/>
  <c r="M254" i="1" s="1"/>
  <c r="L237" i="1"/>
  <c r="N237" i="1" s="1"/>
  <c r="L227" i="1"/>
  <c r="O227" i="1" s="1"/>
  <c r="L219" i="1"/>
  <c r="L211" i="1"/>
  <c r="O211" i="1" s="1"/>
  <c r="L191" i="1"/>
  <c r="O191" i="1" s="1"/>
  <c r="L183" i="1"/>
  <c r="N183" i="1" s="1"/>
  <c r="L175" i="1"/>
  <c r="L167" i="1"/>
  <c r="M167" i="1" s="1"/>
  <c r="L159" i="1"/>
  <c r="N159" i="1" s="1"/>
  <c r="L151" i="1"/>
  <c r="O151" i="1" s="1"/>
  <c r="L143" i="1"/>
  <c r="L112" i="1"/>
  <c r="O112" i="1" s="1"/>
  <c r="L104" i="1"/>
  <c r="O104" i="1" s="1"/>
  <c r="L87" i="1"/>
  <c r="O87" i="1" s="1"/>
  <c r="L79" i="1"/>
  <c r="L71" i="1"/>
  <c r="M71" i="1" s="1"/>
  <c r="L63" i="1"/>
  <c r="N63" i="1" s="1"/>
  <c r="L55" i="1"/>
  <c r="O55" i="1" s="1"/>
  <c r="L47" i="1"/>
  <c r="L23" i="1"/>
  <c r="N23" i="1" s="1"/>
  <c r="L15" i="1"/>
  <c r="N15" i="1" s="1"/>
  <c r="L7" i="1"/>
  <c r="O7" i="1" s="1"/>
  <c r="L514" i="1"/>
  <c r="L463" i="1"/>
  <c r="N463" i="1" s="1"/>
  <c r="L356" i="1"/>
  <c r="N356" i="1" s="1"/>
  <c r="L132" i="1"/>
  <c r="O132" i="1" s="1"/>
  <c r="L124" i="1"/>
  <c r="L101" i="1"/>
  <c r="M101" i="1" s="1"/>
  <c r="L35" i="1"/>
  <c r="O35" i="1" s="1"/>
  <c r="L116" i="1"/>
  <c r="N116" i="1" s="1"/>
  <c r="L540" i="1"/>
  <c r="L134" i="1"/>
  <c r="N134" i="1" s="1"/>
  <c r="L270" i="1"/>
  <c r="O270" i="1" s="1"/>
  <c r="L505" i="1"/>
  <c r="N505" i="1" s="1"/>
  <c r="L431" i="1"/>
  <c r="L423" i="1"/>
  <c r="N423" i="1" s="1"/>
  <c r="L415" i="1"/>
  <c r="M415" i="1" s="1"/>
  <c r="L407" i="1"/>
  <c r="N407" i="1" s="1"/>
  <c r="L399" i="1"/>
  <c r="M399" i="1" s="1"/>
  <c r="L391" i="1"/>
  <c r="O391" i="1" s="1"/>
  <c r="L350" i="1"/>
  <c r="O350" i="1" s="1"/>
  <c r="L303" i="1"/>
  <c r="N303" i="1" s="1"/>
  <c r="L265" i="1"/>
  <c r="M265" i="1" s="1"/>
  <c r="L29" i="1"/>
  <c r="M29" i="1" s="1"/>
  <c r="L504" i="1"/>
  <c r="O504" i="1" s="1"/>
  <c r="L383" i="1"/>
  <c r="N383" i="1" s="1"/>
  <c r="L375" i="1"/>
  <c r="M375" i="1" s="1"/>
  <c r="L342" i="1"/>
  <c r="M342" i="1" s="1"/>
  <c r="L334" i="1"/>
  <c r="N334" i="1" s="1"/>
  <c r="L293" i="1"/>
  <c r="O293" i="1" s="1"/>
  <c r="L263" i="1"/>
  <c r="M263" i="1" s="1"/>
  <c r="L229" i="1"/>
  <c r="M229" i="1" s="1"/>
  <c r="L537" i="1"/>
  <c r="M537" i="1" s="1"/>
  <c r="L529" i="1"/>
  <c r="M529" i="1" s="1"/>
  <c r="L521" i="1"/>
  <c r="M521" i="1" s="1"/>
  <c r="L501" i="1"/>
  <c r="O501" i="1" s="1"/>
  <c r="L493" i="1"/>
  <c r="N493" i="1" s="1"/>
  <c r="L485" i="1"/>
  <c r="O485" i="1" s="1"/>
  <c r="L477" i="1"/>
  <c r="O477" i="1" s="1"/>
  <c r="L469" i="1"/>
  <c r="M469" i="1" s="1"/>
  <c r="L445" i="1"/>
  <c r="M445" i="1" s="1"/>
  <c r="L369" i="1"/>
  <c r="M369" i="1" s="1"/>
  <c r="L361" i="1"/>
  <c r="O361" i="1" s="1"/>
  <c r="L325" i="1"/>
  <c r="O325" i="1" s="1"/>
  <c r="L317" i="1"/>
  <c r="N317" i="1" s="1"/>
  <c r="L282" i="1"/>
  <c r="O282" i="1" s="1"/>
  <c r="L274" i="1"/>
  <c r="O274" i="1" s="1"/>
  <c r="L253" i="1"/>
  <c r="N253" i="1" s="1"/>
  <c r="L236" i="1"/>
  <c r="N236" i="1" s="1"/>
  <c r="L226" i="1"/>
  <c r="O226" i="1" s="1"/>
  <c r="L218" i="1"/>
  <c r="N218" i="1" s="1"/>
  <c r="L210" i="1"/>
  <c r="O210" i="1" s="1"/>
  <c r="L190" i="1"/>
  <c r="O190" i="1" s="1"/>
  <c r="L182" i="1"/>
  <c r="N182" i="1" s="1"/>
  <c r="L174" i="1"/>
  <c r="N174" i="1" s="1"/>
  <c r="L166" i="1"/>
  <c r="N166" i="1" s="1"/>
  <c r="L158" i="1"/>
  <c r="M158" i="1" s="1"/>
  <c r="L150" i="1"/>
  <c r="M150" i="1" s="1"/>
  <c r="L142" i="1"/>
  <c r="N142" i="1" s="1"/>
  <c r="L111" i="1"/>
  <c r="O111" i="1" s="1"/>
  <c r="L103" i="1"/>
  <c r="N103" i="1" s="1"/>
  <c r="L86" i="1"/>
  <c r="N86" i="1" s="1"/>
  <c r="L78" i="1"/>
  <c r="N78" i="1" s="1"/>
  <c r="L70" i="1"/>
  <c r="N70" i="1" s="1"/>
  <c r="L62" i="1"/>
  <c r="O62" i="1" s="1"/>
  <c r="L54" i="1"/>
  <c r="M54" i="1" s="1"/>
  <c r="L46" i="1"/>
  <c r="L22" i="1"/>
  <c r="N22" i="1" s="1"/>
  <c r="L14" i="1"/>
  <c r="O14" i="1" s="1"/>
  <c r="L6" i="1"/>
  <c r="N6" i="1" s="1"/>
  <c r="L513" i="1"/>
  <c r="L462" i="1"/>
  <c r="N462" i="1" s="1"/>
  <c r="L355" i="1"/>
  <c r="M355" i="1" s="1"/>
  <c r="L131" i="1"/>
  <c r="O131" i="1" s="1"/>
  <c r="L123" i="1"/>
  <c r="L100" i="1"/>
  <c r="M100" i="1" s="1"/>
  <c r="L4" i="1"/>
  <c r="O4" i="1" s="1"/>
  <c r="L115" i="1"/>
  <c r="N115" i="1" s="1"/>
  <c r="L21" i="1"/>
  <c r="L13" i="1"/>
  <c r="O13" i="1" s="1"/>
  <c r="L440" i="1"/>
  <c r="O440" i="1" s="1"/>
  <c r="L512" i="1"/>
  <c r="M512" i="1" s="1"/>
  <c r="L461" i="1"/>
  <c r="N461" i="1" s="1"/>
  <c r="L311" i="1"/>
  <c r="M311" i="1" s="1"/>
  <c r="L130" i="1"/>
  <c r="N130" i="1" s="1"/>
  <c r="L122" i="1"/>
  <c r="N122" i="1" s="1"/>
  <c r="L41" i="1"/>
  <c r="L3" i="1"/>
  <c r="N3" i="1" s="1"/>
  <c r="L114" i="1"/>
  <c r="N114" i="1" s="1"/>
  <c r="N420" i="1"/>
  <c r="O420" i="1"/>
  <c r="N300" i="1"/>
  <c r="O300" i="1"/>
  <c r="N442" i="1"/>
  <c r="O442" i="1"/>
  <c r="N258" i="1"/>
  <c r="O258" i="1"/>
  <c r="O187" i="1"/>
  <c r="N187" i="1"/>
  <c r="O75" i="1"/>
  <c r="N75" i="1"/>
  <c r="O19" i="1"/>
  <c r="O459" i="1"/>
  <c r="O34" i="1"/>
  <c r="N245" i="1"/>
  <c r="O245" i="1"/>
  <c r="N290" i="1"/>
  <c r="O290" i="1"/>
  <c r="N490" i="1"/>
  <c r="O490" i="1"/>
  <c r="N233" i="1"/>
  <c r="O233" i="1"/>
  <c r="O108" i="1"/>
  <c r="O67" i="1"/>
  <c r="O11" i="1"/>
  <c r="N11" i="1"/>
  <c r="N271" i="1"/>
  <c r="O271" i="1"/>
  <c r="N457" i="1"/>
  <c r="O457" i="1"/>
  <c r="N299" i="1"/>
  <c r="O299" i="1"/>
  <c r="N547" i="1"/>
  <c r="N30" i="1"/>
  <c r="O30" i="1"/>
  <c r="N435" i="1"/>
  <c r="O435" i="1"/>
  <c r="N427" i="1"/>
  <c r="O427" i="1"/>
  <c r="N419" i="1"/>
  <c r="N411" i="1"/>
  <c r="O411" i="1"/>
  <c r="N403" i="1"/>
  <c r="O403" i="1"/>
  <c r="N307" i="1"/>
  <c r="O307" i="1"/>
  <c r="N387" i="1"/>
  <c r="O387" i="1"/>
  <c r="N346" i="1"/>
  <c r="O346" i="1"/>
  <c r="N338" i="1"/>
  <c r="O338" i="1"/>
  <c r="N297" i="1"/>
  <c r="O297" i="1"/>
  <c r="N289" i="1"/>
  <c r="N243" i="1"/>
  <c r="O243" i="1"/>
  <c r="N525" i="1"/>
  <c r="N517" i="1"/>
  <c r="O517" i="1"/>
  <c r="N497" i="1"/>
  <c r="O497" i="1"/>
  <c r="N489" i="1"/>
  <c r="O489" i="1"/>
  <c r="N473" i="1"/>
  <c r="O473" i="1"/>
  <c r="N329" i="1"/>
  <c r="O329" i="1"/>
  <c r="N321" i="1"/>
  <c r="O321" i="1"/>
  <c r="N313" i="1"/>
  <c r="O313" i="1"/>
  <c r="N278" i="1"/>
  <c r="O278" i="1"/>
  <c r="N257" i="1"/>
  <c r="O257" i="1"/>
  <c r="O214" i="1"/>
  <c r="N214" i="1"/>
  <c r="O194" i="1"/>
  <c r="N194" i="1"/>
  <c r="O186" i="1"/>
  <c r="N186" i="1"/>
  <c r="O178" i="1"/>
  <c r="O170" i="1"/>
  <c r="N170" i="1"/>
  <c r="O154" i="1"/>
  <c r="N154" i="1"/>
  <c r="O138" i="1"/>
  <c r="N138" i="1"/>
  <c r="O107" i="1"/>
  <c r="N107" i="1"/>
  <c r="O90" i="1"/>
  <c r="N90" i="1"/>
  <c r="O82" i="1"/>
  <c r="O74" i="1"/>
  <c r="N74" i="1"/>
  <c r="O50" i="1"/>
  <c r="O26" i="1"/>
  <c r="N26" i="1"/>
  <c r="O18" i="1"/>
  <c r="N18" i="1"/>
  <c r="O10" i="1"/>
  <c r="N10" i="1"/>
  <c r="O42" i="1"/>
  <c r="N42" i="1"/>
  <c r="O458" i="1"/>
  <c r="N458" i="1"/>
  <c r="O38" i="1"/>
  <c r="N38" i="1"/>
  <c r="O439" i="1"/>
  <c r="O33" i="1"/>
  <c r="N33" i="1"/>
  <c r="M285" i="1"/>
  <c r="M201" i="1"/>
  <c r="M198" i="1"/>
  <c r="M438" i="1"/>
  <c r="M453" i="1"/>
  <c r="M432" i="1"/>
  <c r="M428" i="1"/>
  <c r="M420" i="1"/>
  <c r="M416" i="1"/>
  <c r="M408" i="1"/>
  <c r="M404" i="1"/>
  <c r="M400" i="1"/>
  <c r="M392" i="1"/>
  <c r="M351" i="1"/>
  <c r="M300" i="1"/>
  <c r="M245" i="1"/>
  <c r="M545" i="1"/>
  <c r="M541" i="1"/>
  <c r="M450" i="1"/>
  <c r="M384" i="1"/>
  <c r="M380" i="1"/>
  <c r="M376" i="1"/>
  <c r="M343" i="1"/>
  <c r="M335" i="1"/>
  <c r="M290" i="1"/>
  <c r="M286" i="1"/>
  <c r="M260" i="1"/>
  <c r="M203" i="1"/>
  <c r="M538" i="1"/>
  <c r="M530" i="1"/>
  <c r="M526" i="1"/>
  <c r="M522" i="1"/>
  <c r="M490" i="1"/>
  <c r="N203" i="1"/>
  <c r="O203" i="1"/>
  <c r="O59" i="1"/>
  <c r="N59" i="1"/>
  <c r="N202" i="1"/>
  <c r="O202" i="1"/>
  <c r="N394" i="1"/>
  <c r="O394" i="1"/>
  <c r="M299" i="1"/>
  <c r="M307" i="1"/>
  <c r="M504" i="1"/>
  <c r="M387" i="1"/>
  <c r="M383" i="1"/>
  <c r="M346" i="1"/>
  <c r="M338" i="1"/>
  <c r="M297" i="1"/>
  <c r="M243" i="1"/>
  <c r="M517" i="1"/>
  <c r="N404" i="1"/>
  <c r="O404" i="1"/>
  <c r="N545" i="1"/>
  <c r="O545" i="1"/>
  <c r="O250" i="1"/>
  <c r="O171" i="1"/>
  <c r="N171" i="1"/>
  <c r="N507" i="1"/>
  <c r="O507" i="1"/>
  <c r="N418" i="1"/>
  <c r="O418" i="1"/>
  <c r="N306" i="1"/>
  <c r="O306" i="1"/>
  <c r="N386" i="1"/>
  <c r="O386" i="1"/>
  <c r="N337" i="1"/>
  <c r="O337" i="1"/>
  <c r="N532" i="1"/>
  <c r="O532" i="1"/>
  <c r="O488" i="1"/>
  <c r="N372" i="1"/>
  <c r="O372" i="1"/>
  <c r="N193" i="1"/>
  <c r="O193" i="1"/>
  <c r="N401" i="1"/>
  <c r="O401" i="1"/>
  <c r="N542" i="1"/>
  <c r="O542" i="1"/>
  <c r="O539" i="1"/>
  <c r="N539" i="1"/>
  <c r="O479" i="1"/>
  <c r="N479" i="1"/>
  <c r="N255" i="1"/>
  <c r="N220" i="1"/>
  <c r="O220" i="1"/>
  <c r="M540" i="1"/>
  <c r="M427" i="1"/>
  <c r="M411" i="1"/>
  <c r="M403" i="1"/>
  <c r="N285" i="1"/>
  <c r="O285" i="1"/>
  <c r="N201" i="1"/>
  <c r="O201" i="1"/>
  <c r="N506" i="1"/>
  <c r="O506" i="1"/>
  <c r="N432" i="1"/>
  <c r="O432" i="1"/>
  <c r="N416" i="1"/>
  <c r="O416" i="1"/>
  <c r="N408" i="1"/>
  <c r="O408" i="1"/>
  <c r="N400" i="1"/>
  <c r="O400" i="1"/>
  <c r="N392" i="1"/>
  <c r="O392" i="1"/>
  <c r="N351" i="1"/>
  <c r="O351" i="1"/>
  <c r="N304" i="1"/>
  <c r="N266" i="1"/>
  <c r="O266" i="1"/>
  <c r="N541" i="1"/>
  <c r="O541" i="1"/>
  <c r="N384" i="1"/>
  <c r="O384" i="1"/>
  <c r="N376" i="1"/>
  <c r="O376" i="1"/>
  <c r="N343" i="1"/>
  <c r="O343" i="1"/>
  <c r="N335" i="1"/>
  <c r="O335" i="1"/>
  <c r="N294" i="1"/>
  <c r="N286" i="1"/>
  <c r="O286" i="1"/>
  <c r="N538" i="1"/>
  <c r="O538" i="1"/>
  <c r="N530" i="1"/>
  <c r="O530" i="1"/>
  <c r="N522" i="1"/>
  <c r="O522" i="1"/>
  <c r="O502" i="1"/>
  <c r="N478" i="1"/>
  <c r="O478" i="1"/>
  <c r="N370" i="1"/>
  <c r="N362" i="1"/>
  <c r="O362" i="1"/>
  <c r="N326" i="1"/>
  <c r="N275" i="1"/>
  <c r="O275" i="1"/>
  <c r="N219" i="1"/>
  <c r="O219" i="1"/>
  <c r="N175" i="1"/>
  <c r="O175" i="1"/>
  <c r="N143" i="1"/>
  <c r="O143" i="1"/>
  <c r="N104" i="1"/>
  <c r="N79" i="1"/>
  <c r="O79" i="1"/>
  <c r="N47" i="1"/>
  <c r="O47" i="1"/>
  <c r="N514" i="1"/>
  <c r="O514" i="1"/>
  <c r="N132" i="1"/>
  <c r="N124" i="1"/>
  <c r="O124" i="1"/>
  <c r="M2" i="1"/>
  <c r="N260" i="1"/>
  <c r="O260" i="1"/>
  <c r="N482" i="1"/>
  <c r="N510" i="1"/>
  <c r="O510" i="1"/>
  <c r="O2" i="1"/>
  <c r="N2" i="1"/>
  <c r="N426" i="1"/>
  <c r="O426" i="1"/>
  <c r="N353" i="1"/>
  <c r="N27" i="1"/>
  <c r="O27" i="1"/>
  <c r="N496" i="1"/>
  <c r="O496" i="1"/>
  <c r="N448" i="1"/>
  <c r="O448" i="1"/>
  <c r="N320" i="1"/>
  <c r="O320" i="1"/>
  <c r="N137" i="1"/>
  <c r="O137" i="1"/>
  <c r="O81" i="1"/>
  <c r="N57" i="1"/>
  <c r="O57" i="1"/>
  <c r="N9" i="1"/>
  <c r="O9" i="1"/>
  <c r="N465" i="1"/>
  <c r="O465" i="1"/>
  <c r="O209" i="1"/>
  <c r="N118" i="1"/>
  <c r="O118" i="1"/>
  <c r="N247" i="1"/>
  <c r="O247" i="1"/>
  <c r="N272" i="1"/>
  <c r="O272" i="1"/>
  <c r="N433" i="1"/>
  <c r="O433" i="1"/>
  <c r="O409" i="1"/>
  <c r="O377" i="1"/>
  <c r="N377" i="1"/>
  <c r="O287" i="1"/>
  <c r="N287" i="1"/>
  <c r="N531" i="1"/>
  <c r="O363" i="1"/>
  <c r="N363" i="1"/>
  <c r="O238" i="1"/>
  <c r="N238" i="1"/>
  <c r="N176" i="1"/>
  <c r="O176" i="1"/>
  <c r="N80" i="1"/>
  <c r="O80" i="1"/>
  <c r="N64" i="1"/>
  <c r="N48" i="1"/>
  <c r="O48" i="1"/>
  <c r="N515" i="1"/>
  <c r="O515" i="1"/>
  <c r="N357" i="1"/>
  <c r="O133" i="1"/>
  <c r="N125" i="1"/>
  <c r="O125" i="1"/>
  <c r="N36" i="1"/>
  <c r="N31" i="1"/>
  <c r="O31" i="1"/>
  <c r="M435" i="1"/>
  <c r="M419" i="1"/>
  <c r="N431" i="1"/>
  <c r="O431" i="1"/>
  <c r="N415" i="1"/>
  <c r="O415" i="1"/>
  <c r="N399" i="1"/>
  <c r="O399" i="1"/>
  <c r="N265" i="1"/>
  <c r="O265" i="1"/>
  <c r="O375" i="1"/>
  <c r="N375" i="1"/>
  <c r="O263" i="1"/>
  <c r="N263" i="1"/>
  <c r="N521" i="1"/>
  <c r="N477" i="1"/>
  <c r="O445" i="1"/>
  <c r="N445" i="1"/>
  <c r="N361" i="1"/>
  <c r="N274" i="1"/>
  <c r="O236" i="1"/>
  <c r="O218" i="1"/>
  <c r="O174" i="1"/>
  <c r="O158" i="1"/>
  <c r="O142" i="1"/>
  <c r="O78" i="1"/>
  <c r="O54" i="1"/>
  <c r="N46" i="1"/>
  <c r="O46" i="1"/>
  <c r="N513" i="1"/>
  <c r="O513" i="1"/>
  <c r="N123" i="1"/>
  <c r="O123" i="1"/>
  <c r="M437" i="1"/>
  <c r="M202" i="1"/>
  <c r="M200" i="1"/>
  <c r="M507" i="1"/>
  <c r="M208" i="1"/>
  <c r="M97" i="1"/>
  <c r="M455" i="1"/>
  <c r="M434" i="1"/>
  <c r="M430" i="1"/>
  <c r="M426" i="1"/>
  <c r="M422" i="1"/>
  <c r="M418" i="1"/>
  <c r="M414" i="1"/>
  <c r="M410" i="1"/>
  <c r="M398" i="1"/>
  <c r="M394" i="1"/>
  <c r="M349" i="1"/>
  <c r="M306" i="1"/>
  <c r="M268" i="1"/>
  <c r="M264" i="1"/>
  <c r="M230" i="1"/>
  <c r="M452" i="1"/>
  <c r="M386" i="1"/>
  <c r="M382" i="1"/>
  <c r="M374" i="1"/>
  <c r="M345" i="1"/>
  <c r="M341" i="1"/>
  <c r="M337" i="1"/>
  <c r="M333" i="1"/>
  <c r="M296" i="1"/>
  <c r="M288" i="1"/>
  <c r="M262" i="1"/>
  <c r="M242" i="1"/>
  <c r="M27" i="1"/>
  <c r="M536" i="1"/>
  <c r="M532" i="1"/>
  <c r="M528" i="1"/>
  <c r="M524" i="1"/>
  <c r="M520" i="1"/>
  <c r="M516" i="1"/>
  <c r="N428" i="1"/>
  <c r="O428" i="1"/>
  <c r="N534" i="1"/>
  <c r="O534" i="1"/>
  <c r="N474" i="1"/>
  <c r="O474" i="1"/>
  <c r="N314" i="1"/>
  <c r="O314" i="1"/>
  <c r="N83" i="1"/>
  <c r="O434" i="1"/>
  <c r="N230" i="1"/>
  <c r="O230" i="1"/>
  <c r="N345" i="1"/>
  <c r="O345" i="1"/>
  <c r="N242" i="1"/>
  <c r="O242" i="1"/>
  <c r="N516" i="1"/>
  <c r="O516" i="1"/>
  <c r="N472" i="1"/>
  <c r="O472" i="1"/>
  <c r="N328" i="1"/>
  <c r="O328" i="1"/>
  <c r="N213" i="1"/>
  <c r="O213" i="1"/>
  <c r="N153" i="1"/>
  <c r="O153" i="1"/>
  <c r="N106" i="1"/>
  <c r="O106" i="1"/>
  <c r="N73" i="1"/>
  <c r="O73" i="1"/>
  <c r="N17" i="1"/>
  <c r="O17" i="1"/>
  <c r="N5" i="1"/>
  <c r="O5" i="1"/>
  <c r="N126" i="1"/>
  <c r="N37" i="1"/>
  <c r="O37" i="1"/>
  <c r="O32" i="1"/>
  <c r="N417" i="1"/>
  <c r="O417" i="1"/>
  <c r="O393" i="1"/>
  <c r="N267" i="1"/>
  <c r="O267" i="1"/>
  <c r="N385" i="1"/>
  <c r="O523" i="1"/>
  <c r="N523" i="1"/>
  <c r="O447" i="1"/>
  <c r="N447" i="1"/>
  <c r="O276" i="1"/>
  <c r="N276" i="1"/>
  <c r="N160" i="1"/>
  <c r="O160" i="1"/>
  <c r="N144" i="1"/>
  <c r="O144" i="1"/>
  <c r="O72" i="1"/>
  <c r="M30" i="1"/>
  <c r="M431" i="1"/>
  <c r="M423" i="1"/>
  <c r="N540" i="1"/>
  <c r="O540" i="1"/>
  <c r="N29" i="1"/>
  <c r="O383" i="1"/>
  <c r="N469" i="1"/>
  <c r="O150" i="1"/>
  <c r="N62" i="1"/>
  <c r="O437" i="1"/>
  <c r="N437" i="1"/>
  <c r="O200" i="1"/>
  <c r="N200" i="1"/>
  <c r="O208" i="1"/>
  <c r="N208" i="1"/>
  <c r="O455" i="1"/>
  <c r="N455" i="1"/>
  <c r="O430" i="1"/>
  <c r="N430" i="1"/>
  <c r="O422" i="1"/>
  <c r="N422" i="1"/>
  <c r="O414" i="1"/>
  <c r="N414" i="1"/>
  <c r="O398" i="1"/>
  <c r="N398" i="1"/>
  <c r="O349" i="1"/>
  <c r="N349" i="1"/>
  <c r="O264" i="1"/>
  <c r="O28" i="1"/>
  <c r="N452" i="1"/>
  <c r="O452" i="1"/>
  <c r="N382" i="1"/>
  <c r="O382" i="1"/>
  <c r="N374" i="1"/>
  <c r="O374" i="1"/>
  <c r="N341" i="1"/>
  <c r="O341" i="1"/>
  <c r="N333" i="1"/>
  <c r="O333" i="1"/>
  <c r="N262" i="1"/>
  <c r="O262" i="1"/>
  <c r="N536" i="1"/>
  <c r="O536" i="1"/>
  <c r="N528" i="1"/>
  <c r="O528" i="1"/>
  <c r="N520" i="1"/>
  <c r="O520" i="1"/>
  <c r="N500" i="1"/>
  <c r="O500" i="1"/>
  <c r="N492" i="1"/>
  <c r="O492" i="1"/>
  <c r="N476" i="1"/>
  <c r="O476" i="1"/>
  <c r="N444" i="1"/>
  <c r="O444" i="1"/>
  <c r="N368" i="1"/>
  <c r="O368" i="1"/>
  <c r="N360" i="1"/>
  <c r="O360" i="1"/>
  <c r="N324" i="1"/>
  <c r="O324" i="1"/>
  <c r="N316" i="1"/>
  <c r="O316" i="1"/>
  <c r="N273" i="1"/>
  <c r="O273" i="1"/>
  <c r="N235" i="1"/>
  <c r="O235" i="1"/>
  <c r="N225" i="1"/>
  <c r="O225" i="1"/>
  <c r="N217" i="1"/>
  <c r="O217" i="1"/>
  <c r="N197" i="1"/>
  <c r="O197" i="1"/>
  <c r="N189" i="1"/>
  <c r="O189" i="1"/>
  <c r="N173" i="1"/>
  <c r="O173" i="1"/>
  <c r="N157" i="1"/>
  <c r="O157" i="1"/>
  <c r="N149" i="1"/>
  <c r="O149" i="1"/>
  <c r="N141" i="1"/>
  <c r="O141" i="1"/>
  <c r="N110" i="1"/>
  <c r="O110" i="1"/>
  <c r="N93" i="1"/>
  <c r="O93" i="1"/>
  <c r="N77" i="1"/>
  <c r="O77" i="1"/>
  <c r="N61" i="1"/>
  <c r="O61" i="1"/>
  <c r="N53" i="1"/>
  <c r="O53" i="1"/>
  <c r="N45" i="1"/>
  <c r="O45" i="1"/>
  <c r="N21" i="1"/>
  <c r="O21" i="1"/>
  <c r="N13" i="1"/>
  <c r="O512" i="1"/>
  <c r="O461" i="1"/>
  <c r="N41" i="1"/>
  <c r="O41" i="1"/>
  <c r="N453" i="1"/>
  <c r="O453" i="1"/>
  <c r="N388" i="1"/>
  <c r="O388" i="1"/>
  <c r="N380" i="1"/>
  <c r="O380" i="1"/>
  <c r="N526" i="1"/>
  <c r="O526" i="1"/>
  <c r="N466" i="1"/>
  <c r="O466" i="1"/>
  <c r="O279" i="1"/>
  <c r="O155" i="1"/>
  <c r="N155" i="1"/>
  <c r="O91" i="1"/>
  <c r="N91" i="1"/>
  <c r="O120" i="1"/>
  <c r="N97" i="1"/>
  <c r="O97" i="1"/>
  <c r="N410" i="1"/>
  <c r="O410" i="1"/>
  <c r="N268" i="1"/>
  <c r="O268" i="1"/>
  <c r="N288" i="1"/>
  <c r="O288" i="1"/>
  <c r="N524" i="1"/>
  <c r="N480" i="1"/>
  <c r="O480" i="1"/>
  <c r="N277" i="1"/>
  <c r="O277" i="1"/>
  <c r="N169" i="1"/>
  <c r="N89" i="1"/>
  <c r="O89" i="1"/>
  <c r="N65" i="1"/>
  <c r="O65" i="1"/>
  <c r="N25" i="1"/>
  <c r="O25" i="1"/>
  <c r="N199" i="1"/>
  <c r="O199" i="1"/>
  <c r="N113" i="1"/>
  <c r="O113" i="1"/>
  <c r="N454" i="1"/>
  <c r="O454" i="1"/>
  <c r="N429" i="1"/>
  <c r="O429" i="1"/>
  <c r="N421" i="1"/>
  <c r="O421" i="1"/>
  <c r="N397" i="1"/>
  <c r="O397" i="1"/>
  <c r="N309" i="1"/>
  <c r="O309" i="1"/>
  <c r="N546" i="1"/>
  <c r="O546" i="1"/>
  <c r="N451" i="1"/>
  <c r="O381" i="1"/>
  <c r="N381" i="1"/>
  <c r="O373" i="1"/>
  <c r="N373" i="1"/>
  <c r="N340" i="1"/>
  <c r="O340" i="1"/>
  <c r="N291" i="1"/>
  <c r="O291" i="1"/>
  <c r="N204" i="1"/>
  <c r="O204" i="1"/>
  <c r="N535" i="1"/>
  <c r="O535" i="1"/>
  <c r="N527" i="1"/>
  <c r="O527" i="1"/>
  <c r="N519" i="1"/>
  <c r="O519" i="1"/>
  <c r="N499" i="1"/>
  <c r="O499" i="1"/>
  <c r="N491" i="1"/>
  <c r="O491" i="1"/>
  <c r="N483" i="1"/>
  <c r="O483" i="1"/>
  <c r="N467" i="1"/>
  <c r="O467" i="1"/>
  <c r="N443" i="1"/>
  <c r="O443" i="1"/>
  <c r="N367" i="1"/>
  <c r="O367" i="1"/>
  <c r="N331" i="1"/>
  <c r="O331" i="1"/>
  <c r="N323" i="1"/>
  <c r="O323" i="1"/>
  <c r="N315" i="1"/>
  <c r="O315" i="1"/>
  <c r="N280" i="1"/>
  <c r="O280" i="1"/>
  <c r="N251" i="1"/>
  <c r="O251" i="1"/>
  <c r="N234" i="1"/>
  <c r="O234" i="1"/>
  <c r="N224" i="1"/>
  <c r="O224" i="1"/>
  <c r="O216" i="1"/>
  <c r="N196" i="1"/>
  <c r="O196" i="1"/>
  <c r="N164" i="1"/>
  <c r="O164" i="1"/>
  <c r="N156" i="1"/>
  <c r="N140" i="1"/>
  <c r="O140" i="1"/>
  <c r="N109" i="1"/>
  <c r="O109" i="1"/>
  <c r="N92" i="1"/>
  <c r="O92" i="1"/>
  <c r="O76" i="1"/>
  <c r="N68" i="1"/>
  <c r="O60" i="1"/>
  <c r="N52" i="1"/>
  <c r="O52" i="1"/>
  <c r="N44" i="1"/>
  <c r="O44" i="1"/>
  <c r="N20" i="1"/>
  <c r="O20" i="1"/>
  <c r="N12" i="1"/>
  <c r="O12" i="1"/>
  <c r="N359" i="1"/>
  <c r="O359" i="1"/>
  <c r="N460" i="1"/>
  <c r="O460" i="1"/>
  <c r="N129" i="1"/>
  <c r="O129" i="1"/>
  <c r="N121" i="1"/>
  <c r="O121" i="1"/>
  <c r="O40" i="1"/>
  <c r="N508" i="1"/>
  <c r="O508" i="1"/>
  <c r="N99" i="1"/>
  <c r="O99" i="1"/>
  <c r="M272" i="1"/>
  <c r="M199" i="1"/>
  <c r="M113" i="1"/>
  <c r="M454" i="1"/>
  <c r="M433" i="1"/>
  <c r="M429" i="1"/>
  <c r="M425" i="1"/>
  <c r="M421" i="1"/>
  <c r="M417" i="1"/>
  <c r="M401" i="1"/>
  <c r="M397" i="1"/>
  <c r="M309" i="1"/>
  <c r="M267" i="1"/>
  <c r="M246" i="1"/>
  <c r="M546" i="1"/>
  <c r="M542" i="1"/>
  <c r="M381" i="1"/>
  <c r="M377" i="1"/>
  <c r="M373" i="1"/>
  <c r="M340" i="1"/>
  <c r="M291" i="1"/>
  <c r="M287" i="1"/>
  <c r="M261" i="1"/>
  <c r="M241" i="1"/>
  <c r="M204" i="1"/>
  <c r="M539" i="1"/>
  <c r="M535" i="1"/>
  <c r="M527" i="1"/>
  <c r="M523" i="1"/>
  <c r="M519" i="1"/>
  <c r="M499" i="1"/>
  <c r="M491" i="1"/>
  <c r="M483" i="1"/>
  <c r="M479" i="1"/>
  <c r="M467" i="1"/>
  <c r="M478" i="1"/>
  <c r="M474" i="1"/>
  <c r="M466" i="1"/>
  <c r="M442" i="1"/>
  <c r="M370" i="1"/>
  <c r="M362" i="1"/>
  <c r="M318" i="1"/>
  <c r="M314" i="1"/>
  <c r="M279" i="1"/>
  <c r="M275" i="1"/>
  <c r="M258" i="1"/>
  <c r="M233" i="1"/>
  <c r="M227" i="1"/>
  <c r="M219" i="1"/>
  <c r="M191" i="1"/>
  <c r="M187" i="1"/>
  <c r="M175" i="1"/>
  <c r="M171" i="1"/>
  <c r="M163" i="1"/>
  <c r="M155" i="1"/>
  <c r="M151" i="1"/>
  <c r="M147" i="1"/>
  <c r="M143" i="1"/>
  <c r="M104" i="1"/>
  <c r="M91" i="1"/>
  <c r="M87" i="1"/>
  <c r="M79" i="1"/>
  <c r="M75" i="1"/>
  <c r="M59" i="1"/>
  <c r="M55" i="1"/>
  <c r="M47" i="1"/>
  <c r="M43" i="1"/>
  <c r="M15" i="1"/>
  <c r="M11" i="1"/>
  <c r="M514" i="1"/>
  <c r="M510" i="1"/>
  <c r="M271" i="1"/>
  <c r="M132" i="1"/>
  <c r="M124" i="1"/>
  <c r="M35" i="1"/>
  <c r="M457" i="1"/>
  <c r="M116" i="1"/>
  <c r="M497" i="1"/>
  <c r="M489" i="1"/>
  <c r="M481" i="1"/>
  <c r="M477" i="1"/>
  <c r="M473" i="1"/>
  <c r="M361" i="1"/>
  <c r="M329" i="1"/>
  <c r="M321" i="1"/>
  <c r="M313" i="1"/>
  <c r="M278" i="1"/>
  <c r="M274" i="1"/>
  <c r="M257" i="1"/>
  <c r="M236" i="1"/>
  <c r="M232" i="1"/>
  <c r="M218" i="1"/>
  <c r="M214" i="1"/>
  <c r="M194" i="1"/>
  <c r="M186" i="1"/>
  <c r="M178" i="1"/>
  <c r="M174" i="1"/>
  <c r="M170" i="1"/>
  <c r="M154" i="1"/>
  <c r="M142" i="1"/>
  <c r="M138" i="1"/>
  <c r="M107" i="1"/>
  <c r="M90" i="1"/>
  <c r="M82" i="1"/>
  <c r="M78" i="1"/>
  <c r="M74" i="1"/>
  <c r="M58" i="1"/>
  <c r="M46" i="1"/>
  <c r="M26" i="1"/>
  <c r="M18" i="1"/>
  <c r="M10" i="1"/>
  <c r="M42" i="1"/>
  <c r="M513" i="1"/>
  <c r="M462" i="1"/>
  <c r="M458" i="1"/>
  <c r="M123" i="1"/>
  <c r="M119" i="1"/>
  <c r="M38" i="1"/>
  <c r="M439" i="1"/>
  <c r="M33" i="1"/>
  <c r="M500" i="1"/>
  <c r="M496" i="1"/>
  <c r="M492" i="1"/>
  <c r="M488" i="1"/>
  <c r="M480" i="1"/>
  <c r="M476" i="1"/>
  <c r="M472" i="1"/>
  <c r="M448" i="1"/>
  <c r="M444" i="1"/>
  <c r="M372" i="1"/>
  <c r="M368" i="1"/>
  <c r="M360" i="1"/>
  <c r="M328" i="1"/>
  <c r="M324" i="1"/>
  <c r="M320" i="1"/>
  <c r="M316" i="1"/>
  <c r="M277" i="1"/>
  <c r="M273" i="1"/>
  <c r="M235" i="1"/>
  <c r="M231" i="1"/>
  <c r="M225" i="1"/>
  <c r="M217" i="1"/>
  <c r="M213" i="1"/>
  <c r="M197" i="1"/>
  <c r="M193" i="1"/>
  <c r="M189" i="1"/>
  <c r="M177" i="1"/>
  <c r="M173" i="1"/>
  <c r="M161" i="1"/>
  <c r="M157" i="1"/>
  <c r="M153" i="1"/>
  <c r="M149" i="1"/>
  <c r="M141" i="1"/>
  <c r="M137" i="1"/>
  <c r="M110" i="1"/>
  <c r="M106" i="1"/>
  <c r="M93" i="1"/>
  <c r="M89" i="1"/>
  <c r="M77" i="1"/>
  <c r="M73" i="1"/>
  <c r="M65" i="1"/>
  <c r="M61" i="1"/>
  <c r="M57" i="1"/>
  <c r="M53" i="1"/>
  <c r="M45" i="1"/>
  <c r="M25" i="1"/>
  <c r="M21" i="1"/>
  <c r="M17" i="1"/>
  <c r="M9" i="1"/>
  <c r="M5" i="1"/>
  <c r="M465" i="1"/>
  <c r="M461" i="1"/>
  <c r="M358" i="1"/>
  <c r="M209" i="1"/>
  <c r="M118" i="1"/>
  <c r="M41" i="1"/>
  <c r="M37" i="1"/>
  <c r="M247" i="1"/>
  <c r="M114" i="1"/>
  <c r="M32" i="1"/>
  <c r="M447" i="1"/>
  <c r="M443" i="1"/>
  <c r="M367" i="1"/>
  <c r="M363" i="1"/>
  <c r="M331" i="1"/>
  <c r="M323" i="1"/>
  <c r="M315" i="1"/>
  <c r="M280" i="1"/>
  <c r="M276" i="1"/>
  <c r="M251" i="1"/>
  <c r="M238" i="1"/>
  <c r="M234" i="1"/>
  <c r="M228" i="1"/>
  <c r="M224" i="1"/>
  <c r="M220" i="1"/>
  <c r="M216" i="1"/>
  <c r="M196" i="1"/>
  <c r="M176" i="1"/>
  <c r="M168" i="1"/>
  <c r="M164" i="1"/>
  <c r="M160" i="1"/>
  <c r="M144" i="1"/>
  <c r="M140" i="1"/>
  <c r="M136" i="1"/>
  <c r="M109" i="1"/>
  <c r="M92" i="1"/>
  <c r="M84" i="1"/>
  <c r="M80" i="1"/>
  <c r="M64" i="1"/>
  <c r="M52" i="1"/>
  <c r="M48" i="1"/>
  <c r="M44" i="1"/>
  <c r="M20" i="1"/>
  <c r="M16" i="1"/>
  <c r="M12" i="1"/>
  <c r="M359" i="1"/>
  <c r="M515" i="1"/>
  <c r="M511" i="1"/>
  <c r="M460" i="1"/>
  <c r="M357" i="1"/>
  <c r="M129" i="1"/>
  <c r="M125" i="1"/>
  <c r="M121" i="1"/>
  <c r="M40" i="1"/>
  <c r="M508" i="1"/>
  <c r="M99" i="1"/>
  <c r="M31" i="1"/>
  <c r="K119" i="1"/>
  <c r="K100" i="1"/>
  <c r="K38" i="1"/>
  <c r="K4" i="1"/>
  <c r="K315" i="1"/>
  <c r="K284" i="1"/>
  <c r="K259" i="1"/>
  <c r="K228" i="1"/>
  <c r="K196" i="1"/>
  <c r="K92" i="1"/>
  <c r="K56" i="1"/>
  <c r="K52" i="1"/>
  <c r="K48" i="1"/>
  <c r="K20" i="1"/>
  <c r="K12" i="1"/>
  <c r="K515" i="1"/>
  <c r="K511" i="1"/>
  <c r="K464" i="1"/>
  <c r="K460" i="1"/>
  <c r="K357" i="1"/>
  <c r="K310" i="1"/>
  <c r="K133" i="1"/>
  <c r="K129" i="1"/>
  <c r="K125" i="1"/>
  <c r="K121" i="1"/>
  <c r="K102" i="1"/>
  <c r="K40" i="1"/>
  <c r="K36" i="1"/>
  <c r="K437" i="1"/>
  <c r="K202" i="1"/>
  <c r="K200" i="1"/>
  <c r="K507" i="1"/>
  <c r="K208" i="1"/>
  <c r="K97" i="1"/>
  <c r="K455" i="1"/>
  <c r="K434" i="1"/>
  <c r="K430" i="1"/>
  <c r="K426" i="1"/>
  <c r="K422" i="1"/>
  <c r="K418" i="1"/>
  <c r="K414" i="1"/>
  <c r="K410" i="1"/>
  <c r="K406" i="1"/>
  <c r="K402" i="1"/>
  <c r="K398" i="1"/>
  <c r="K394" i="1"/>
  <c r="K390" i="1"/>
  <c r="K353" i="1"/>
  <c r="K349" i="1"/>
  <c r="K306" i="1"/>
  <c r="K302" i="1"/>
  <c r="K268" i="1"/>
  <c r="K264" i="1"/>
  <c r="K230" i="1"/>
  <c r="K28" i="1"/>
  <c r="K543" i="1"/>
  <c r="K452" i="1"/>
  <c r="K386" i="1"/>
  <c r="K382" i="1"/>
  <c r="K378" i="1"/>
  <c r="K374" i="1"/>
  <c r="K345" i="1"/>
  <c r="K341" i="1"/>
  <c r="K337" i="1"/>
  <c r="K333" i="1"/>
  <c r="K296" i="1"/>
  <c r="K292" i="1"/>
  <c r="K288" i="1"/>
  <c r="K262" i="1"/>
  <c r="K242" i="1"/>
  <c r="K205" i="1"/>
  <c r="K27" i="1"/>
  <c r="K536" i="1"/>
  <c r="K532" i="1"/>
  <c r="K528" i="1"/>
  <c r="K524" i="1"/>
  <c r="K520" i="1"/>
  <c r="K516" i="1"/>
  <c r="K500" i="1"/>
  <c r="K496" i="1"/>
  <c r="K492" i="1"/>
  <c r="K488" i="1"/>
  <c r="K484" i="1"/>
  <c r="K480" i="1"/>
  <c r="K476" i="1"/>
  <c r="K472" i="1"/>
  <c r="K468" i="1"/>
  <c r="K448" i="1"/>
  <c r="K444" i="1"/>
  <c r="K372" i="1"/>
  <c r="K368" i="1"/>
  <c r="K364" i="1"/>
  <c r="K360" i="1"/>
  <c r="K328" i="1"/>
  <c r="K324" i="1"/>
  <c r="K320" i="1"/>
  <c r="K316" i="1"/>
  <c r="K312" i="1"/>
  <c r="K281" i="1"/>
  <c r="K277" i="1"/>
  <c r="K273" i="1"/>
  <c r="K256" i="1"/>
  <c r="K252" i="1"/>
  <c r="K239" i="1"/>
  <c r="K235" i="1"/>
  <c r="K231" i="1"/>
  <c r="K225" i="1"/>
  <c r="K221" i="1"/>
  <c r="K217" i="1"/>
  <c r="K213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41" i="1"/>
  <c r="K137" i="1"/>
  <c r="K110" i="1"/>
  <c r="K106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25" i="1"/>
  <c r="K21" i="1"/>
  <c r="K17" i="1"/>
  <c r="K13" i="1"/>
  <c r="K9" i="1"/>
  <c r="K440" i="1"/>
  <c r="K5" i="1"/>
  <c r="K512" i="1"/>
  <c r="K465" i="1"/>
  <c r="K461" i="1"/>
  <c r="K358" i="1"/>
  <c r="K311" i="1"/>
  <c r="K209" i="1"/>
  <c r="K130" i="1"/>
  <c r="K126" i="1"/>
  <c r="K122" i="1"/>
  <c r="K118" i="1"/>
  <c r="K41" i="1"/>
  <c r="K37" i="1"/>
  <c r="K3" i="1"/>
  <c r="K247" i="1"/>
  <c r="K114" i="1"/>
  <c r="K32" i="1"/>
  <c r="K2" i="1"/>
  <c r="K436" i="1"/>
  <c r="K94" i="1"/>
  <c r="K454" i="1"/>
  <c r="K425" i="1"/>
  <c r="K413" i="1"/>
  <c r="K309" i="1"/>
  <c r="K542" i="1"/>
  <c r="K451" i="1"/>
  <c r="K385" i="1"/>
  <c r="K381" i="1"/>
  <c r="K377" i="1"/>
  <c r="K373" i="1"/>
  <c r="K344" i="1"/>
  <c r="K340" i="1"/>
  <c r="K336" i="1"/>
  <c r="K332" i="1"/>
  <c r="K295" i="1"/>
  <c r="K291" i="1"/>
  <c r="K287" i="1"/>
  <c r="K261" i="1"/>
  <c r="K241" i="1"/>
  <c r="K204" i="1"/>
  <c r="K539" i="1"/>
  <c r="K535" i="1"/>
  <c r="K531" i="1"/>
  <c r="K527" i="1"/>
  <c r="K523" i="1"/>
  <c r="K519" i="1"/>
  <c r="K503" i="1"/>
  <c r="K499" i="1"/>
  <c r="K495" i="1"/>
  <c r="K491" i="1"/>
  <c r="K487" i="1"/>
  <c r="K483" i="1"/>
  <c r="K479" i="1"/>
  <c r="K475" i="1"/>
  <c r="K471" i="1"/>
  <c r="K467" i="1"/>
  <c r="K447" i="1"/>
  <c r="K443" i="1"/>
  <c r="K371" i="1"/>
  <c r="K367" i="1"/>
  <c r="K363" i="1"/>
  <c r="K331" i="1"/>
  <c r="K327" i="1"/>
  <c r="K323" i="1"/>
  <c r="K319" i="1"/>
  <c r="K280" i="1"/>
  <c r="K276" i="1"/>
  <c r="K255" i="1"/>
  <c r="K251" i="1"/>
  <c r="K238" i="1"/>
  <c r="K234" i="1"/>
  <c r="K224" i="1"/>
  <c r="K220" i="1"/>
  <c r="K216" i="1"/>
  <c r="K212" i="1"/>
  <c r="K192" i="1"/>
  <c r="K188" i="1"/>
  <c r="K184" i="1"/>
  <c r="K180" i="1"/>
  <c r="K176" i="1"/>
  <c r="K172" i="1"/>
  <c r="K168" i="1"/>
  <c r="K164" i="1"/>
  <c r="K160" i="1"/>
  <c r="K156" i="1"/>
  <c r="K152" i="1"/>
  <c r="K148" i="1"/>
  <c r="K144" i="1"/>
  <c r="K140" i="1"/>
  <c r="K136" i="1"/>
  <c r="K109" i="1"/>
  <c r="K105" i="1"/>
  <c r="K88" i="1"/>
  <c r="K84" i="1"/>
  <c r="K80" i="1"/>
  <c r="K76" i="1"/>
  <c r="K72" i="1"/>
  <c r="K68" i="1"/>
  <c r="K64" i="1"/>
  <c r="K60" i="1"/>
  <c r="K44" i="1"/>
  <c r="K24" i="1"/>
  <c r="K16" i="1"/>
  <c r="K8" i="1"/>
  <c r="K359" i="1"/>
  <c r="K508" i="1"/>
  <c r="K117" i="1"/>
  <c r="K99" i="1"/>
  <c r="K31" i="1"/>
  <c r="K456" i="1"/>
  <c r="K433" i="1"/>
  <c r="K421" i="1"/>
  <c r="K409" i="1"/>
  <c r="K401" i="1"/>
  <c r="K352" i="1"/>
  <c r="K301" i="1"/>
  <c r="K246" i="1"/>
  <c r="K207" i="1"/>
  <c r="K272" i="1"/>
  <c r="K199" i="1"/>
  <c r="K113" i="1"/>
  <c r="K96" i="1"/>
  <c r="K429" i="1"/>
  <c r="K417" i="1"/>
  <c r="K405" i="1"/>
  <c r="K397" i="1"/>
  <c r="K393" i="1"/>
  <c r="K389" i="1"/>
  <c r="K305" i="1"/>
  <c r="K267" i="1"/>
  <c r="K546" i="1"/>
  <c r="K285" i="1"/>
  <c r="K348" i="1"/>
  <c r="K201" i="1"/>
  <c r="K198" i="1"/>
  <c r="K438" i="1"/>
  <c r="K98" i="1"/>
  <c r="K506" i="1"/>
  <c r="K453" i="1"/>
  <c r="K432" i="1"/>
  <c r="K428" i="1"/>
  <c r="K424" i="1"/>
  <c r="K420" i="1"/>
  <c r="K416" i="1"/>
  <c r="K412" i="1"/>
  <c r="K408" i="1"/>
  <c r="K404" i="1"/>
  <c r="K400" i="1"/>
  <c r="K396" i="1"/>
  <c r="K392" i="1"/>
  <c r="K388" i="1"/>
  <c r="K351" i="1"/>
  <c r="K308" i="1"/>
  <c r="K304" i="1"/>
  <c r="K300" i="1"/>
  <c r="K266" i="1"/>
  <c r="K245" i="1"/>
  <c r="K206" i="1"/>
  <c r="K545" i="1"/>
  <c r="K541" i="1"/>
  <c r="K450" i="1"/>
  <c r="K384" i="1"/>
  <c r="K380" i="1"/>
  <c r="K376" i="1"/>
  <c r="K347" i="1"/>
  <c r="K343" i="1"/>
  <c r="K339" i="1"/>
  <c r="K335" i="1"/>
  <c r="K298" i="1"/>
  <c r="K294" i="1"/>
  <c r="K290" i="1"/>
  <c r="K286" i="1"/>
  <c r="K260" i="1"/>
  <c r="K240" i="1"/>
  <c r="K203" i="1"/>
  <c r="K538" i="1"/>
  <c r="K534" i="1"/>
  <c r="K530" i="1"/>
  <c r="K526" i="1"/>
  <c r="K522" i="1"/>
  <c r="K518" i="1"/>
  <c r="K502" i="1"/>
  <c r="K498" i="1"/>
  <c r="K494" i="1"/>
  <c r="K490" i="1"/>
  <c r="K486" i="1"/>
  <c r="K482" i="1"/>
  <c r="K478" i="1"/>
  <c r="K474" i="1"/>
  <c r="K470" i="1"/>
  <c r="K466" i="1"/>
  <c r="K446" i="1"/>
  <c r="K442" i="1"/>
  <c r="K370" i="1"/>
  <c r="K366" i="1"/>
  <c r="K362" i="1"/>
  <c r="K330" i="1"/>
  <c r="K326" i="1"/>
  <c r="K322" i="1"/>
  <c r="K318" i="1"/>
  <c r="K314" i="1"/>
  <c r="K283" i="1"/>
  <c r="K279" i="1"/>
  <c r="K275" i="1"/>
  <c r="K258" i="1"/>
  <c r="K254" i="1"/>
  <c r="K250" i="1"/>
  <c r="K237" i="1"/>
  <c r="K233" i="1"/>
  <c r="K227" i="1"/>
  <c r="K223" i="1"/>
  <c r="K219" i="1"/>
  <c r="K215" i="1"/>
  <c r="K211" i="1"/>
  <c r="K195" i="1"/>
  <c r="K191" i="1"/>
  <c r="K187" i="1"/>
  <c r="K183" i="1"/>
  <c r="K179" i="1"/>
  <c r="K175" i="1"/>
  <c r="K171" i="1"/>
  <c r="K167" i="1"/>
  <c r="K163" i="1"/>
  <c r="K159" i="1"/>
  <c r="K155" i="1"/>
  <c r="K151" i="1"/>
  <c r="K147" i="1"/>
  <c r="K143" i="1"/>
  <c r="K139" i="1"/>
  <c r="K112" i="1"/>
  <c r="K108" i="1"/>
  <c r="K104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23" i="1"/>
  <c r="K19" i="1"/>
  <c r="K15" i="1"/>
  <c r="K11" i="1"/>
  <c r="K7" i="1"/>
  <c r="K135" i="1"/>
  <c r="K514" i="1"/>
  <c r="K510" i="1"/>
  <c r="K463" i="1"/>
  <c r="K459" i="1"/>
  <c r="K356" i="1"/>
  <c r="K271" i="1"/>
  <c r="K132" i="1"/>
  <c r="K128" i="1"/>
  <c r="K124" i="1"/>
  <c r="K120" i="1"/>
  <c r="K101" i="1"/>
  <c r="K39" i="1"/>
  <c r="K35" i="1"/>
  <c r="K457" i="1"/>
  <c r="K116" i="1"/>
  <c r="K34" i="1"/>
  <c r="K540" i="1"/>
  <c r="K299" i="1"/>
  <c r="K134" i="1"/>
  <c r="K547" i="1"/>
  <c r="K270" i="1"/>
  <c r="K30" i="1"/>
  <c r="K505" i="1"/>
  <c r="K435" i="1"/>
  <c r="K431" i="1"/>
  <c r="K427" i="1"/>
  <c r="K423" i="1"/>
  <c r="K419" i="1"/>
  <c r="K415" i="1"/>
  <c r="K411" i="1"/>
  <c r="K407" i="1"/>
  <c r="K403" i="1"/>
  <c r="K399" i="1"/>
  <c r="K395" i="1"/>
  <c r="K391" i="1"/>
  <c r="K354" i="1"/>
  <c r="K350" i="1"/>
  <c r="K307" i="1"/>
  <c r="K303" i="1"/>
  <c r="K269" i="1"/>
  <c r="K265" i="1"/>
  <c r="K244" i="1"/>
  <c r="K29" i="1"/>
  <c r="K544" i="1"/>
  <c r="K504" i="1"/>
  <c r="K387" i="1"/>
  <c r="K383" i="1"/>
  <c r="K379" i="1"/>
  <c r="K375" i="1"/>
  <c r="K346" i="1"/>
  <c r="K342" i="1"/>
  <c r="K338" i="1"/>
  <c r="K334" i="1"/>
  <c r="K297" i="1"/>
  <c r="K293" i="1"/>
  <c r="K289" i="1"/>
  <c r="K263" i="1"/>
  <c r="K243" i="1"/>
  <c r="K229" i="1"/>
  <c r="K95" i="1"/>
  <c r="K537" i="1"/>
  <c r="K533" i="1"/>
  <c r="K529" i="1"/>
  <c r="K525" i="1"/>
  <c r="K521" i="1"/>
  <c r="K517" i="1"/>
  <c r="K501" i="1"/>
  <c r="K497" i="1"/>
  <c r="K493" i="1"/>
  <c r="K489" i="1"/>
  <c r="K485" i="1"/>
  <c r="K481" i="1"/>
  <c r="K477" i="1"/>
  <c r="K473" i="1"/>
  <c r="K469" i="1"/>
  <c r="K449" i="1"/>
  <c r="K445" i="1"/>
  <c r="K441" i="1"/>
  <c r="K369" i="1"/>
  <c r="K365" i="1"/>
  <c r="K361" i="1"/>
  <c r="K329" i="1"/>
  <c r="K325" i="1"/>
  <c r="K321" i="1"/>
  <c r="K317" i="1"/>
  <c r="K313" i="1"/>
  <c r="K282" i="1"/>
  <c r="K278" i="1"/>
  <c r="K274" i="1"/>
  <c r="K257" i="1"/>
  <c r="K253" i="1"/>
  <c r="K249" i="1"/>
  <c r="K236" i="1"/>
  <c r="K232" i="1"/>
  <c r="K226" i="1"/>
  <c r="K222" i="1"/>
  <c r="K218" i="1"/>
  <c r="K214" i="1"/>
  <c r="K210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11" i="1"/>
  <c r="K107" i="1"/>
  <c r="K103" i="1"/>
  <c r="K90" i="1"/>
  <c r="K86" i="1"/>
  <c r="K82" i="1"/>
  <c r="K78" i="1"/>
  <c r="K74" i="1"/>
  <c r="K70" i="1"/>
  <c r="K66" i="1"/>
  <c r="K62" i="1"/>
  <c r="K58" i="1"/>
  <c r="K54" i="1"/>
  <c r="K50" i="1"/>
  <c r="K46" i="1"/>
  <c r="K26" i="1"/>
  <c r="K22" i="1"/>
  <c r="K18" i="1"/>
  <c r="K14" i="1"/>
  <c r="K10" i="1"/>
  <c r="K6" i="1"/>
  <c r="K42" i="1"/>
  <c r="K513" i="1"/>
  <c r="K509" i="1"/>
  <c r="K462" i="1"/>
  <c r="K458" i="1"/>
  <c r="K355" i="1"/>
  <c r="K248" i="1"/>
  <c r="K131" i="1"/>
  <c r="K127" i="1"/>
  <c r="K123" i="1"/>
  <c r="K439" i="1"/>
  <c r="K115" i="1"/>
  <c r="K33" i="1"/>
  <c r="T299" i="1"/>
  <c r="U299" i="1"/>
  <c r="V299" i="1"/>
  <c r="T348" i="1"/>
  <c r="U348" i="1"/>
  <c r="V348" i="1"/>
  <c r="T436" i="1"/>
  <c r="U436" i="1"/>
  <c r="V436" i="1"/>
  <c r="T437" i="1"/>
  <c r="U437" i="1"/>
  <c r="V437" i="1"/>
  <c r="T540" i="1"/>
  <c r="U540" i="1"/>
  <c r="V540" i="1"/>
  <c r="T285" i="1"/>
  <c r="U285" i="1"/>
  <c r="V285" i="1"/>
  <c r="T272" i="1"/>
  <c r="U272" i="1"/>
  <c r="V272" i="1"/>
  <c r="T198" i="1"/>
  <c r="U198" i="1"/>
  <c r="V198" i="1"/>
  <c r="T199" i="1"/>
  <c r="U199" i="1"/>
  <c r="V199" i="1"/>
  <c r="T200" i="1"/>
  <c r="U200" i="1"/>
  <c r="V200" i="1"/>
  <c r="T134" i="1"/>
  <c r="U134" i="1"/>
  <c r="V134" i="1"/>
  <c r="T201" i="1"/>
  <c r="U201" i="1"/>
  <c r="V201" i="1"/>
  <c r="T94" i="1"/>
  <c r="U94" i="1"/>
  <c r="V94" i="1"/>
  <c r="T202" i="1"/>
  <c r="U202" i="1"/>
  <c r="V202" i="1"/>
  <c r="M463" i="1" l="1"/>
  <c r="N342" i="1"/>
  <c r="N393" i="1"/>
  <c r="M402" i="1"/>
  <c r="O256" i="1"/>
  <c r="M308" i="1"/>
  <c r="M405" i="1"/>
  <c r="N402" i="1"/>
  <c r="M406" i="1"/>
  <c r="N256" i="1"/>
  <c r="M248" i="1"/>
  <c r="M325" i="1"/>
  <c r="O413" i="1"/>
  <c r="O98" i="1"/>
  <c r="M501" i="1"/>
  <c r="M470" i="1"/>
  <c r="N413" i="1"/>
  <c r="N391" i="1"/>
  <c r="N308" i="1"/>
  <c r="M69" i="1"/>
  <c r="O310" i="1"/>
  <c r="O311" i="1"/>
  <c r="O165" i="1"/>
  <c r="O312" i="1"/>
  <c r="O147" i="1"/>
  <c r="O102" i="1"/>
  <c r="O254" i="1"/>
  <c r="O366" i="1"/>
  <c r="N165" i="1"/>
  <c r="N406" i="1"/>
  <c r="N254" i="1"/>
  <c r="N366" i="1"/>
  <c r="M310" i="1"/>
  <c r="M259" i="1"/>
  <c r="M344" i="1"/>
  <c r="N259" i="1"/>
  <c r="N28" i="1"/>
  <c r="N210" i="1"/>
  <c r="O126" i="1"/>
  <c r="O94" i="1"/>
  <c r="O223" i="1"/>
  <c r="N50" i="1"/>
  <c r="O525" i="1"/>
  <c r="M72" i="1"/>
  <c r="M13" i="1"/>
  <c r="M364" i="1"/>
  <c r="M166" i="1"/>
  <c r="M226" i="1"/>
  <c r="M7" i="1"/>
  <c r="M67" i="1"/>
  <c r="M183" i="1"/>
  <c r="M475" i="1"/>
  <c r="M531" i="1"/>
  <c r="M207" i="1"/>
  <c r="O475" i="1"/>
  <c r="O261" i="1"/>
  <c r="N364" i="1"/>
  <c r="N369" i="1"/>
  <c r="O423" i="1"/>
  <c r="O56" i="1"/>
  <c r="N228" i="1"/>
  <c r="N241" i="1"/>
  <c r="N464" i="1"/>
  <c r="O152" i="1"/>
  <c r="N471" i="1"/>
  <c r="O207" i="1"/>
  <c r="N296" i="1"/>
  <c r="N163" i="1"/>
  <c r="N450" i="1"/>
  <c r="N112" i="1"/>
  <c r="N211" i="1"/>
  <c r="N283" i="1"/>
  <c r="O486" i="1"/>
  <c r="O168" i="1"/>
  <c r="O425" i="1"/>
  <c r="M482" i="1"/>
  <c r="O509" i="1"/>
  <c r="O412" i="1"/>
  <c r="M76" i="1"/>
  <c r="M152" i="1"/>
  <c r="M131" i="1"/>
  <c r="O369" i="1"/>
  <c r="N56" i="1"/>
  <c r="O471" i="1"/>
  <c r="O326" i="1"/>
  <c r="N486" i="1"/>
  <c r="O289" i="1"/>
  <c r="O547" i="1"/>
  <c r="N412" i="1"/>
  <c r="M464" i="1"/>
  <c r="M253" i="1"/>
  <c r="M34" i="1"/>
  <c r="M459" i="1"/>
  <c r="M23" i="1"/>
  <c r="M83" i="1"/>
  <c r="M211" i="1"/>
  <c r="M283" i="1"/>
  <c r="N60" i="1"/>
  <c r="O169" i="1"/>
  <c r="N512" i="1"/>
  <c r="N150" i="1"/>
  <c r="O469" i="1"/>
  <c r="O29" i="1"/>
  <c r="O385" i="1"/>
  <c r="N54" i="1"/>
  <c r="N409" i="1"/>
  <c r="O116" i="1"/>
  <c r="N502" i="1"/>
  <c r="N250" i="1"/>
  <c r="M3" i="1"/>
  <c r="M509" i="1"/>
  <c r="N226" i="1"/>
  <c r="O529" i="1"/>
  <c r="N131" i="1"/>
  <c r="N133" i="1"/>
  <c r="O101" i="1"/>
  <c r="N7" i="1"/>
  <c r="N87" i="1"/>
  <c r="O183" i="1"/>
  <c r="O255" i="1"/>
  <c r="O481" i="1"/>
  <c r="N529" i="1"/>
  <c r="M70" i="1"/>
  <c r="O511" i="1"/>
  <c r="N229" i="1"/>
  <c r="O407" i="1"/>
  <c r="N101" i="1"/>
  <c r="O23" i="1"/>
  <c r="N371" i="1"/>
  <c r="N135" i="1"/>
  <c r="M407" i="1"/>
  <c r="N179" i="1"/>
  <c r="M371" i="1"/>
  <c r="M135" i="1"/>
  <c r="M112" i="1"/>
  <c r="M179" i="1"/>
  <c r="O253" i="1"/>
  <c r="O229" i="1"/>
  <c r="O114" i="1"/>
  <c r="N440" i="1"/>
  <c r="N158" i="1"/>
  <c r="O3" i="1"/>
  <c r="O100" i="1"/>
  <c r="O494" i="1"/>
  <c r="O537" i="1"/>
  <c r="N35" i="1"/>
  <c r="N111" i="1"/>
  <c r="N191" i="1"/>
  <c r="M440" i="1"/>
  <c r="O355" i="1"/>
  <c r="N504" i="1"/>
  <c r="O15" i="1"/>
  <c r="N151" i="1"/>
  <c r="M62" i="1"/>
  <c r="O166" i="1"/>
  <c r="N355" i="1"/>
  <c r="O70" i="1"/>
  <c r="O318" i="1"/>
  <c r="N4" i="1"/>
  <c r="O462" i="1"/>
  <c r="N537" i="1"/>
  <c r="M494" i="1"/>
  <c r="M293" i="1"/>
  <c r="M36" i="1"/>
  <c r="M239" i="1"/>
  <c r="M468" i="1"/>
  <c r="M22" i="1"/>
  <c r="M146" i="1"/>
  <c r="O180" i="1"/>
  <c r="O451" i="1"/>
  <c r="O389" i="1"/>
  <c r="N311" i="1"/>
  <c r="O69" i="1"/>
  <c r="O205" i="1"/>
  <c r="O342" i="1"/>
  <c r="N312" i="1"/>
  <c r="M205" i="1"/>
  <c r="N100" i="1"/>
  <c r="O317" i="1"/>
  <c r="N270" i="1"/>
  <c r="N102" i="1"/>
  <c r="N94" i="1"/>
  <c r="N223" i="1"/>
  <c r="N98" i="1"/>
  <c r="N55" i="1"/>
  <c r="O167" i="1"/>
  <c r="M134" i="1"/>
  <c r="N503" i="1"/>
  <c r="O298" i="1"/>
  <c r="O231" i="1"/>
  <c r="M298" i="1"/>
  <c r="M424" i="1"/>
  <c r="N248" i="1"/>
  <c r="N58" i="1"/>
  <c r="O365" i="1"/>
  <c r="O533" i="1"/>
  <c r="M24" i="1"/>
  <c r="M180" i="1"/>
  <c r="M49" i="1"/>
  <c r="M252" i="1"/>
  <c r="M120" i="1"/>
  <c r="M51" i="1"/>
  <c r="M330" i="1"/>
  <c r="M503" i="1"/>
  <c r="M301" i="1"/>
  <c r="N389" i="1"/>
  <c r="N501" i="1"/>
  <c r="N327" i="1"/>
  <c r="N336" i="1"/>
  <c r="O128" i="1"/>
  <c r="O212" i="1"/>
  <c r="N495" i="1"/>
  <c r="O63" i="1"/>
  <c r="N167" i="1"/>
  <c r="M303" i="1"/>
  <c r="N365" i="1"/>
  <c r="N533" i="1"/>
  <c r="M148" i="1"/>
  <c r="M188" i="1"/>
  <c r="M319" i="1"/>
  <c r="M210" i="1"/>
  <c r="O148" i="1"/>
  <c r="O188" i="1"/>
  <c r="O436" i="1"/>
  <c r="O468" i="1"/>
  <c r="O327" i="1"/>
  <c r="N128" i="1"/>
  <c r="N212" i="1"/>
  <c r="O495" i="1"/>
  <c r="O239" i="1"/>
  <c r="O71" i="1"/>
  <c r="O424" i="1"/>
  <c r="O136" i="1"/>
  <c r="N319" i="1"/>
  <c r="M339" i="1"/>
  <c r="M206" i="1"/>
  <c r="O222" i="1"/>
  <c r="O441" i="1"/>
  <c r="O354" i="1"/>
  <c r="N51" i="1"/>
  <c r="M192" i="1"/>
  <c r="M215" i="1"/>
  <c r="M436" i="1"/>
  <c r="O246" i="1"/>
  <c r="N215" i="1"/>
  <c r="N325" i="1"/>
  <c r="O134" i="1"/>
  <c r="O24" i="1"/>
  <c r="M353" i="1"/>
  <c r="N14" i="1"/>
  <c r="N190" i="1"/>
  <c r="O334" i="1"/>
  <c r="O16" i="1"/>
  <c r="O105" i="1"/>
  <c r="O356" i="1"/>
  <c r="N71" i="1"/>
  <c r="O446" i="1"/>
  <c r="O206" i="1"/>
  <c r="M354" i="1"/>
  <c r="N222" i="1"/>
  <c r="N441" i="1"/>
  <c r="O198" i="1"/>
  <c r="O159" i="1"/>
  <c r="M156" i="1"/>
  <c r="M221" i="1"/>
  <c r="O301" i="1"/>
  <c r="O405" i="1"/>
  <c r="O221" i="1"/>
  <c r="O252" i="1"/>
  <c r="N390" i="1"/>
  <c r="O49" i="1"/>
  <c r="O177" i="1"/>
  <c r="O22" i="1"/>
  <c r="N105" i="1"/>
  <c r="O463" i="1"/>
  <c r="N227" i="1"/>
  <c r="O470" i="1"/>
  <c r="O240" i="1"/>
  <c r="N344" i="1"/>
  <c r="M379" i="1"/>
  <c r="M391" i="1"/>
  <c r="M240" i="1"/>
  <c r="N146" i="1"/>
  <c r="O232" i="1"/>
  <c r="O379" i="1"/>
  <c r="O395" i="1"/>
  <c r="O339" i="1"/>
  <c r="M111" i="1"/>
  <c r="M139" i="1"/>
  <c r="O493" i="1"/>
  <c r="O237" i="1"/>
  <c r="M395" i="1"/>
  <c r="O172" i="1"/>
  <c r="O184" i="1"/>
  <c r="N162" i="1"/>
  <c r="O449" i="1"/>
  <c r="M8" i="1"/>
  <c r="O378" i="1"/>
  <c r="M543" i="1"/>
  <c r="N81" i="1"/>
  <c r="O438" i="1"/>
  <c r="N295" i="1"/>
  <c r="M498" i="1"/>
  <c r="N66" i="1"/>
  <c r="O249" i="1"/>
  <c r="O95" i="1"/>
  <c r="O544" i="1"/>
  <c r="M127" i="1"/>
  <c r="M356" i="1"/>
  <c r="M63" i="1"/>
  <c r="M159" i="1"/>
  <c r="M237" i="1"/>
  <c r="M446" i="1"/>
  <c r="N172" i="1"/>
  <c r="N145" i="1"/>
  <c r="N378" i="1"/>
  <c r="O390" i="1"/>
  <c r="N184" i="1"/>
  <c r="O336" i="1"/>
  <c r="O521" i="1"/>
  <c r="N284" i="1"/>
  <c r="O352" i="1"/>
  <c r="O322" i="1"/>
  <c r="O396" i="1"/>
  <c r="O192" i="1"/>
  <c r="O498" i="1"/>
  <c r="O348" i="1"/>
  <c r="M334" i="1"/>
  <c r="M350" i="1"/>
  <c r="O295" i="1"/>
  <c r="O66" i="1"/>
  <c r="O162" i="1"/>
  <c r="N249" i="1"/>
  <c r="N449" i="1"/>
  <c r="N95" i="1"/>
  <c r="N544" i="1"/>
  <c r="N350" i="1"/>
  <c r="M284" i="1"/>
  <c r="M122" i="1"/>
  <c r="M115" i="1"/>
  <c r="M6" i="1"/>
  <c r="M86" i="1"/>
  <c r="M182" i="1"/>
  <c r="M282" i="1"/>
  <c r="M485" i="1"/>
  <c r="M39" i="1"/>
  <c r="M19" i="1"/>
  <c r="M108" i="1"/>
  <c r="M195" i="1"/>
  <c r="M322" i="1"/>
  <c r="O84" i="1"/>
  <c r="O122" i="1"/>
  <c r="O182" i="1"/>
  <c r="N282" i="1"/>
  <c r="N485" i="1"/>
  <c r="N293" i="1"/>
  <c r="O303" i="1"/>
  <c r="O505" i="1"/>
  <c r="O88" i="1"/>
  <c r="N487" i="1"/>
  <c r="O96" i="1"/>
  <c r="O358" i="1"/>
  <c r="O86" i="1"/>
  <c r="M270" i="1"/>
  <c r="N352" i="1"/>
  <c r="N396" i="1"/>
  <c r="M505" i="1"/>
  <c r="N348" i="1"/>
  <c r="M518" i="1"/>
  <c r="M347" i="1"/>
  <c r="N119" i="1"/>
  <c r="O244" i="1"/>
  <c r="N43" i="1"/>
  <c r="O39" i="1"/>
  <c r="M68" i="1"/>
  <c r="M145" i="1"/>
  <c r="M487" i="1"/>
  <c r="M305" i="1"/>
  <c r="M96" i="1"/>
  <c r="N88" i="1"/>
  <c r="O161" i="1"/>
  <c r="O543" i="1"/>
  <c r="O456" i="1"/>
  <c r="N244" i="1"/>
  <c r="M281" i="1"/>
  <c r="M4" i="1"/>
  <c r="M103" i="1"/>
  <c r="M317" i="1"/>
  <c r="M332" i="1"/>
  <c r="O332" i="1"/>
  <c r="O130" i="1"/>
  <c r="O85" i="1"/>
  <c r="O181" i="1"/>
  <c r="O281" i="1"/>
  <c r="O484" i="1"/>
  <c r="O292" i="1"/>
  <c r="N302" i="1"/>
  <c r="N195" i="1"/>
  <c r="O347" i="1"/>
  <c r="O115" i="1"/>
  <c r="O6" i="1"/>
  <c r="O103" i="1"/>
  <c r="N456" i="1"/>
  <c r="N127" i="1"/>
  <c r="O269" i="1"/>
  <c r="O330" i="1"/>
  <c r="N139" i="1"/>
  <c r="O518" i="1"/>
  <c r="M130" i="1"/>
  <c r="M85" i="1"/>
  <c r="M181" i="1"/>
  <c r="M484" i="1"/>
  <c r="M14" i="1"/>
  <c r="M190" i="1"/>
  <c r="M493" i="1"/>
  <c r="M185" i="1"/>
  <c r="N292" i="1"/>
  <c r="O302" i="1"/>
  <c r="O117" i="1"/>
  <c r="O8" i="1"/>
  <c r="O185" i="1"/>
  <c r="O305" i="1"/>
  <c r="M294" i="1"/>
  <c r="M304" i="1"/>
  <c r="N269" i="1"/>
  <c r="M117" i="1"/>
  <c r="N548" i="1" l="1"/>
  <c r="O548" i="1"/>
  <c r="M548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1" i="1"/>
  <c r="U542" i="1"/>
  <c r="U543" i="1"/>
  <c r="U544" i="1"/>
  <c r="U545" i="1"/>
  <c r="U546" i="1"/>
  <c r="U547" i="1"/>
  <c r="U548" i="1" l="1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T3" i="1"/>
  <c r="V3" i="1"/>
  <c r="T4" i="1"/>
  <c r="V4" i="1"/>
  <c r="T5" i="1"/>
  <c r="V5" i="1"/>
  <c r="T6" i="1"/>
  <c r="V6" i="1"/>
  <c r="T7" i="1"/>
  <c r="V7" i="1"/>
  <c r="T8" i="1"/>
  <c r="V8" i="1"/>
  <c r="T9" i="1"/>
  <c r="V9" i="1"/>
  <c r="T10" i="1"/>
  <c r="V10" i="1"/>
  <c r="T11" i="1"/>
  <c r="V11" i="1"/>
  <c r="T12" i="1"/>
  <c r="V12" i="1"/>
  <c r="T13" i="1"/>
  <c r="V13" i="1"/>
  <c r="T14" i="1"/>
  <c r="V14" i="1"/>
  <c r="T15" i="1"/>
  <c r="V15" i="1"/>
  <c r="T16" i="1"/>
  <c r="V16" i="1"/>
  <c r="T17" i="1"/>
  <c r="V17" i="1"/>
  <c r="T18" i="1"/>
  <c r="V18" i="1"/>
  <c r="T19" i="1"/>
  <c r="V19" i="1"/>
  <c r="T20" i="1"/>
  <c r="V20" i="1"/>
  <c r="T21" i="1"/>
  <c r="V21" i="1"/>
  <c r="T22" i="1"/>
  <c r="V22" i="1"/>
  <c r="T23" i="1"/>
  <c r="V23" i="1"/>
  <c r="T24" i="1"/>
  <c r="V24" i="1"/>
  <c r="T25" i="1"/>
  <c r="V25" i="1"/>
  <c r="T26" i="1"/>
  <c r="V26" i="1"/>
  <c r="T27" i="1"/>
  <c r="V27" i="1"/>
  <c r="T28" i="1"/>
  <c r="V28" i="1"/>
  <c r="T29" i="1"/>
  <c r="V29" i="1"/>
  <c r="T30" i="1"/>
  <c r="V30" i="1"/>
  <c r="T31" i="1"/>
  <c r="V31" i="1"/>
  <c r="T32" i="1"/>
  <c r="V32" i="1"/>
  <c r="T33" i="1"/>
  <c r="V33" i="1"/>
  <c r="T34" i="1"/>
  <c r="V34" i="1"/>
  <c r="T35" i="1"/>
  <c r="V35" i="1"/>
  <c r="T36" i="1"/>
  <c r="V36" i="1"/>
  <c r="T37" i="1"/>
  <c r="V37" i="1"/>
  <c r="T38" i="1"/>
  <c r="V38" i="1"/>
  <c r="T39" i="1"/>
  <c r="V39" i="1"/>
  <c r="T40" i="1"/>
  <c r="V40" i="1"/>
  <c r="T41" i="1"/>
  <c r="V41" i="1"/>
  <c r="T42" i="1"/>
  <c r="V42" i="1"/>
  <c r="T43" i="1"/>
  <c r="V43" i="1"/>
  <c r="T44" i="1"/>
  <c r="V44" i="1"/>
  <c r="T45" i="1"/>
  <c r="V45" i="1"/>
  <c r="T46" i="1"/>
  <c r="V46" i="1"/>
  <c r="T47" i="1"/>
  <c r="V47" i="1"/>
  <c r="T48" i="1"/>
  <c r="V48" i="1"/>
  <c r="T49" i="1"/>
  <c r="V49" i="1"/>
  <c r="T50" i="1"/>
  <c r="V50" i="1"/>
  <c r="T51" i="1"/>
  <c r="V51" i="1"/>
  <c r="T52" i="1"/>
  <c r="V52" i="1"/>
  <c r="T53" i="1"/>
  <c r="V53" i="1"/>
  <c r="T54" i="1"/>
  <c r="V54" i="1"/>
  <c r="T55" i="1"/>
  <c r="V55" i="1"/>
  <c r="T56" i="1"/>
  <c r="V56" i="1"/>
  <c r="T57" i="1"/>
  <c r="V57" i="1"/>
  <c r="T58" i="1"/>
  <c r="V58" i="1"/>
  <c r="T59" i="1"/>
  <c r="V59" i="1"/>
  <c r="T60" i="1"/>
  <c r="V60" i="1"/>
  <c r="T61" i="1"/>
  <c r="V61" i="1"/>
  <c r="T62" i="1"/>
  <c r="V62" i="1"/>
  <c r="T63" i="1"/>
  <c r="V63" i="1"/>
  <c r="T64" i="1"/>
  <c r="V64" i="1"/>
  <c r="T65" i="1"/>
  <c r="V65" i="1"/>
  <c r="T66" i="1"/>
  <c r="V66" i="1"/>
  <c r="T67" i="1"/>
  <c r="V67" i="1"/>
  <c r="T68" i="1"/>
  <c r="V68" i="1"/>
  <c r="T69" i="1"/>
  <c r="V69" i="1"/>
  <c r="T70" i="1"/>
  <c r="V70" i="1"/>
  <c r="T71" i="1"/>
  <c r="V71" i="1"/>
  <c r="T72" i="1"/>
  <c r="V72" i="1"/>
  <c r="T73" i="1"/>
  <c r="V73" i="1"/>
  <c r="T74" i="1"/>
  <c r="V74" i="1"/>
  <c r="T75" i="1"/>
  <c r="V75" i="1"/>
  <c r="T76" i="1"/>
  <c r="V76" i="1"/>
  <c r="T77" i="1"/>
  <c r="V77" i="1"/>
  <c r="T78" i="1"/>
  <c r="V78" i="1"/>
  <c r="T79" i="1"/>
  <c r="V79" i="1"/>
  <c r="T80" i="1"/>
  <c r="V80" i="1"/>
  <c r="T81" i="1"/>
  <c r="V81" i="1"/>
  <c r="T82" i="1"/>
  <c r="V82" i="1"/>
  <c r="T83" i="1"/>
  <c r="V83" i="1"/>
  <c r="T84" i="1"/>
  <c r="V84" i="1"/>
  <c r="T85" i="1"/>
  <c r="V85" i="1"/>
  <c r="T86" i="1"/>
  <c r="V86" i="1"/>
  <c r="T87" i="1"/>
  <c r="V87" i="1"/>
  <c r="T88" i="1"/>
  <c r="V88" i="1"/>
  <c r="T89" i="1"/>
  <c r="V89" i="1"/>
  <c r="T90" i="1"/>
  <c r="V90" i="1"/>
  <c r="T91" i="1"/>
  <c r="V91" i="1"/>
  <c r="T92" i="1"/>
  <c r="V92" i="1"/>
  <c r="T93" i="1"/>
  <c r="V93" i="1"/>
  <c r="T95" i="1"/>
  <c r="V95" i="1"/>
  <c r="T96" i="1"/>
  <c r="V96" i="1"/>
  <c r="T97" i="1"/>
  <c r="V97" i="1"/>
  <c r="T98" i="1"/>
  <c r="V98" i="1"/>
  <c r="T99" i="1"/>
  <c r="V99" i="1"/>
  <c r="T100" i="1"/>
  <c r="V100" i="1"/>
  <c r="T101" i="1"/>
  <c r="V101" i="1"/>
  <c r="T102" i="1"/>
  <c r="V102" i="1"/>
  <c r="T103" i="1"/>
  <c r="V103" i="1"/>
  <c r="T104" i="1"/>
  <c r="V104" i="1"/>
  <c r="T105" i="1"/>
  <c r="V105" i="1"/>
  <c r="T106" i="1"/>
  <c r="V106" i="1"/>
  <c r="T107" i="1"/>
  <c r="V107" i="1"/>
  <c r="T108" i="1"/>
  <c r="V108" i="1"/>
  <c r="T109" i="1"/>
  <c r="V109" i="1"/>
  <c r="T110" i="1"/>
  <c r="V110" i="1"/>
  <c r="T111" i="1"/>
  <c r="V111" i="1"/>
  <c r="T112" i="1"/>
  <c r="V112" i="1"/>
  <c r="T113" i="1"/>
  <c r="V113" i="1"/>
  <c r="T114" i="1"/>
  <c r="V114" i="1"/>
  <c r="T115" i="1"/>
  <c r="V115" i="1"/>
  <c r="T116" i="1"/>
  <c r="V116" i="1"/>
  <c r="T117" i="1"/>
  <c r="V117" i="1"/>
  <c r="T118" i="1"/>
  <c r="V118" i="1"/>
  <c r="T119" i="1"/>
  <c r="V119" i="1"/>
  <c r="T120" i="1"/>
  <c r="V120" i="1"/>
  <c r="T121" i="1"/>
  <c r="V121" i="1"/>
  <c r="T122" i="1"/>
  <c r="V122" i="1"/>
  <c r="T123" i="1"/>
  <c r="V123" i="1"/>
  <c r="T124" i="1"/>
  <c r="V124" i="1"/>
  <c r="T125" i="1"/>
  <c r="V125" i="1"/>
  <c r="T126" i="1"/>
  <c r="V126" i="1"/>
  <c r="T127" i="1"/>
  <c r="V127" i="1"/>
  <c r="T128" i="1"/>
  <c r="V128" i="1"/>
  <c r="T129" i="1"/>
  <c r="V129" i="1"/>
  <c r="T130" i="1"/>
  <c r="V130" i="1"/>
  <c r="T131" i="1"/>
  <c r="V131" i="1"/>
  <c r="T132" i="1"/>
  <c r="V132" i="1"/>
  <c r="T133" i="1"/>
  <c r="V133" i="1"/>
  <c r="T135" i="1"/>
  <c r="V135" i="1"/>
  <c r="T136" i="1"/>
  <c r="V136" i="1"/>
  <c r="T137" i="1"/>
  <c r="V137" i="1"/>
  <c r="T138" i="1"/>
  <c r="V138" i="1"/>
  <c r="T139" i="1"/>
  <c r="V139" i="1"/>
  <c r="T140" i="1"/>
  <c r="V140" i="1"/>
  <c r="T141" i="1"/>
  <c r="V141" i="1"/>
  <c r="T142" i="1"/>
  <c r="V142" i="1"/>
  <c r="T143" i="1"/>
  <c r="V143" i="1"/>
  <c r="T144" i="1"/>
  <c r="V144" i="1"/>
  <c r="T145" i="1"/>
  <c r="V145" i="1"/>
  <c r="T146" i="1"/>
  <c r="V146" i="1"/>
  <c r="T147" i="1"/>
  <c r="V147" i="1"/>
  <c r="T148" i="1"/>
  <c r="V148" i="1"/>
  <c r="T149" i="1"/>
  <c r="V149" i="1"/>
  <c r="T150" i="1"/>
  <c r="V150" i="1"/>
  <c r="T151" i="1"/>
  <c r="V151" i="1"/>
  <c r="T152" i="1"/>
  <c r="V152" i="1"/>
  <c r="T153" i="1"/>
  <c r="V153" i="1"/>
  <c r="T154" i="1"/>
  <c r="V154" i="1"/>
  <c r="T155" i="1"/>
  <c r="V155" i="1"/>
  <c r="T156" i="1"/>
  <c r="V156" i="1"/>
  <c r="T157" i="1"/>
  <c r="V157" i="1"/>
  <c r="T158" i="1"/>
  <c r="V158" i="1"/>
  <c r="T159" i="1"/>
  <c r="V159" i="1"/>
  <c r="T160" i="1"/>
  <c r="V160" i="1"/>
  <c r="T161" i="1"/>
  <c r="V161" i="1"/>
  <c r="T162" i="1"/>
  <c r="V162" i="1"/>
  <c r="T163" i="1"/>
  <c r="V163" i="1"/>
  <c r="T164" i="1"/>
  <c r="V164" i="1"/>
  <c r="T165" i="1"/>
  <c r="V165" i="1"/>
  <c r="T166" i="1"/>
  <c r="V166" i="1"/>
  <c r="T167" i="1"/>
  <c r="V167" i="1"/>
  <c r="T168" i="1"/>
  <c r="V168" i="1"/>
  <c r="T169" i="1"/>
  <c r="V169" i="1"/>
  <c r="T170" i="1"/>
  <c r="V170" i="1"/>
  <c r="T171" i="1"/>
  <c r="V171" i="1"/>
  <c r="T172" i="1"/>
  <c r="V172" i="1"/>
  <c r="T173" i="1"/>
  <c r="V173" i="1"/>
  <c r="T174" i="1"/>
  <c r="V174" i="1"/>
  <c r="T175" i="1"/>
  <c r="V175" i="1"/>
  <c r="T176" i="1"/>
  <c r="V176" i="1"/>
  <c r="T177" i="1"/>
  <c r="V177" i="1"/>
  <c r="T178" i="1"/>
  <c r="V178" i="1"/>
  <c r="T179" i="1"/>
  <c r="V179" i="1"/>
  <c r="T180" i="1"/>
  <c r="V180" i="1"/>
  <c r="T181" i="1"/>
  <c r="V181" i="1"/>
  <c r="T182" i="1"/>
  <c r="V182" i="1"/>
  <c r="T183" i="1"/>
  <c r="V183" i="1"/>
  <c r="T184" i="1"/>
  <c r="V184" i="1"/>
  <c r="T185" i="1"/>
  <c r="V185" i="1"/>
  <c r="T186" i="1"/>
  <c r="V186" i="1"/>
  <c r="T187" i="1"/>
  <c r="V187" i="1"/>
  <c r="T188" i="1"/>
  <c r="V188" i="1"/>
  <c r="T189" i="1"/>
  <c r="V189" i="1"/>
  <c r="T190" i="1"/>
  <c r="V190" i="1"/>
  <c r="T191" i="1"/>
  <c r="V191" i="1"/>
  <c r="T192" i="1"/>
  <c r="V192" i="1"/>
  <c r="T193" i="1"/>
  <c r="V193" i="1"/>
  <c r="T194" i="1"/>
  <c r="V194" i="1"/>
  <c r="T195" i="1"/>
  <c r="V195" i="1"/>
  <c r="T196" i="1"/>
  <c r="V196" i="1"/>
  <c r="T197" i="1"/>
  <c r="V197" i="1"/>
  <c r="T203" i="1"/>
  <c r="V203" i="1"/>
  <c r="T204" i="1"/>
  <c r="V204" i="1"/>
  <c r="T205" i="1"/>
  <c r="V205" i="1"/>
  <c r="T206" i="1"/>
  <c r="V206" i="1"/>
  <c r="T207" i="1"/>
  <c r="V207" i="1"/>
  <c r="T208" i="1"/>
  <c r="V208" i="1"/>
  <c r="T209" i="1"/>
  <c r="V209" i="1"/>
  <c r="T210" i="1"/>
  <c r="V210" i="1"/>
  <c r="T211" i="1"/>
  <c r="V211" i="1"/>
  <c r="T212" i="1"/>
  <c r="V212" i="1"/>
  <c r="T213" i="1"/>
  <c r="V213" i="1"/>
  <c r="T214" i="1"/>
  <c r="V214" i="1"/>
  <c r="T215" i="1"/>
  <c r="V215" i="1"/>
  <c r="T216" i="1"/>
  <c r="V216" i="1"/>
  <c r="T217" i="1"/>
  <c r="V217" i="1"/>
  <c r="T218" i="1"/>
  <c r="V218" i="1"/>
  <c r="T219" i="1"/>
  <c r="V219" i="1"/>
  <c r="T220" i="1"/>
  <c r="V220" i="1"/>
  <c r="T221" i="1"/>
  <c r="V221" i="1"/>
  <c r="T222" i="1"/>
  <c r="V222" i="1"/>
  <c r="T223" i="1"/>
  <c r="V223" i="1"/>
  <c r="T224" i="1"/>
  <c r="V224" i="1"/>
  <c r="T225" i="1"/>
  <c r="V225" i="1"/>
  <c r="T226" i="1"/>
  <c r="V226" i="1"/>
  <c r="T227" i="1"/>
  <c r="V227" i="1"/>
  <c r="T228" i="1"/>
  <c r="V228" i="1"/>
  <c r="T229" i="1"/>
  <c r="V229" i="1"/>
  <c r="T230" i="1"/>
  <c r="V230" i="1"/>
  <c r="T231" i="1"/>
  <c r="V231" i="1"/>
  <c r="T232" i="1"/>
  <c r="V232" i="1"/>
  <c r="T233" i="1"/>
  <c r="V233" i="1"/>
  <c r="T234" i="1"/>
  <c r="V234" i="1"/>
  <c r="T235" i="1"/>
  <c r="V235" i="1"/>
  <c r="T236" i="1"/>
  <c r="V236" i="1"/>
  <c r="T237" i="1"/>
  <c r="V237" i="1"/>
  <c r="T238" i="1"/>
  <c r="V238" i="1"/>
  <c r="T239" i="1"/>
  <c r="V239" i="1"/>
  <c r="T240" i="1"/>
  <c r="V240" i="1"/>
  <c r="T241" i="1"/>
  <c r="V241" i="1"/>
  <c r="T242" i="1"/>
  <c r="V242" i="1"/>
  <c r="T243" i="1"/>
  <c r="V243" i="1"/>
  <c r="T244" i="1"/>
  <c r="V244" i="1"/>
  <c r="T245" i="1"/>
  <c r="V245" i="1"/>
  <c r="T246" i="1"/>
  <c r="V246" i="1"/>
  <c r="T247" i="1"/>
  <c r="V247" i="1"/>
  <c r="T248" i="1"/>
  <c r="V248" i="1"/>
  <c r="T249" i="1"/>
  <c r="V249" i="1"/>
  <c r="T250" i="1"/>
  <c r="V250" i="1"/>
  <c r="T251" i="1"/>
  <c r="V251" i="1"/>
  <c r="T252" i="1"/>
  <c r="V252" i="1"/>
  <c r="T253" i="1"/>
  <c r="V253" i="1"/>
  <c r="T254" i="1"/>
  <c r="V254" i="1"/>
  <c r="T255" i="1"/>
  <c r="V255" i="1"/>
  <c r="T256" i="1"/>
  <c r="V256" i="1"/>
  <c r="T257" i="1"/>
  <c r="V257" i="1"/>
  <c r="T258" i="1"/>
  <c r="V258" i="1"/>
  <c r="T259" i="1"/>
  <c r="V259" i="1"/>
  <c r="T260" i="1"/>
  <c r="V260" i="1"/>
  <c r="T261" i="1"/>
  <c r="V261" i="1"/>
  <c r="T262" i="1"/>
  <c r="V262" i="1"/>
  <c r="T263" i="1"/>
  <c r="V263" i="1"/>
  <c r="T264" i="1"/>
  <c r="V264" i="1"/>
  <c r="T265" i="1"/>
  <c r="V265" i="1"/>
  <c r="T266" i="1"/>
  <c r="V266" i="1"/>
  <c r="T267" i="1"/>
  <c r="V267" i="1"/>
  <c r="T268" i="1"/>
  <c r="V268" i="1"/>
  <c r="T269" i="1"/>
  <c r="V269" i="1"/>
  <c r="T270" i="1"/>
  <c r="V270" i="1"/>
  <c r="T271" i="1"/>
  <c r="V271" i="1"/>
  <c r="T273" i="1"/>
  <c r="V273" i="1"/>
  <c r="T274" i="1"/>
  <c r="V274" i="1"/>
  <c r="T275" i="1"/>
  <c r="V275" i="1"/>
  <c r="T276" i="1"/>
  <c r="V276" i="1"/>
  <c r="T277" i="1"/>
  <c r="V277" i="1"/>
  <c r="T278" i="1"/>
  <c r="V278" i="1"/>
  <c r="T279" i="1"/>
  <c r="V279" i="1"/>
  <c r="T280" i="1"/>
  <c r="V280" i="1"/>
  <c r="T281" i="1"/>
  <c r="V281" i="1"/>
  <c r="T282" i="1"/>
  <c r="V282" i="1"/>
  <c r="T283" i="1"/>
  <c r="V283" i="1"/>
  <c r="T284" i="1"/>
  <c r="V284" i="1"/>
  <c r="T286" i="1"/>
  <c r="V286" i="1"/>
  <c r="T287" i="1"/>
  <c r="V287" i="1"/>
  <c r="T288" i="1"/>
  <c r="V288" i="1"/>
  <c r="T289" i="1"/>
  <c r="V289" i="1"/>
  <c r="T290" i="1"/>
  <c r="V290" i="1"/>
  <c r="T291" i="1"/>
  <c r="V291" i="1"/>
  <c r="T292" i="1"/>
  <c r="V292" i="1"/>
  <c r="T293" i="1"/>
  <c r="V293" i="1"/>
  <c r="T294" i="1"/>
  <c r="V294" i="1"/>
  <c r="T295" i="1"/>
  <c r="V295" i="1"/>
  <c r="T296" i="1"/>
  <c r="V296" i="1"/>
  <c r="T297" i="1"/>
  <c r="V297" i="1"/>
  <c r="T298" i="1"/>
  <c r="V298" i="1"/>
  <c r="T300" i="1"/>
  <c r="V300" i="1"/>
  <c r="T301" i="1"/>
  <c r="V301" i="1"/>
  <c r="T302" i="1"/>
  <c r="V302" i="1"/>
  <c r="T303" i="1"/>
  <c r="V303" i="1"/>
  <c r="T304" i="1"/>
  <c r="V304" i="1"/>
  <c r="T305" i="1"/>
  <c r="V305" i="1"/>
  <c r="T306" i="1"/>
  <c r="V306" i="1"/>
  <c r="T307" i="1"/>
  <c r="V307" i="1"/>
  <c r="T308" i="1"/>
  <c r="V308" i="1"/>
  <c r="T309" i="1"/>
  <c r="V309" i="1"/>
  <c r="T310" i="1"/>
  <c r="V310" i="1"/>
  <c r="T311" i="1"/>
  <c r="V311" i="1"/>
  <c r="T312" i="1"/>
  <c r="V312" i="1"/>
  <c r="T313" i="1"/>
  <c r="V313" i="1"/>
  <c r="T314" i="1"/>
  <c r="V314" i="1"/>
  <c r="T315" i="1"/>
  <c r="V315" i="1"/>
  <c r="T316" i="1"/>
  <c r="V316" i="1"/>
  <c r="T317" i="1"/>
  <c r="V317" i="1"/>
  <c r="T318" i="1"/>
  <c r="V318" i="1"/>
  <c r="T319" i="1"/>
  <c r="V319" i="1"/>
  <c r="T320" i="1"/>
  <c r="V320" i="1"/>
  <c r="T321" i="1"/>
  <c r="V321" i="1"/>
  <c r="T322" i="1"/>
  <c r="V322" i="1"/>
  <c r="T323" i="1"/>
  <c r="V323" i="1"/>
  <c r="T324" i="1"/>
  <c r="V324" i="1"/>
  <c r="T325" i="1"/>
  <c r="V325" i="1"/>
  <c r="T326" i="1"/>
  <c r="V326" i="1"/>
  <c r="T327" i="1"/>
  <c r="V327" i="1"/>
  <c r="T328" i="1"/>
  <c r="V328" i="1"/>
  <c r="T329" i="1"/>
  <c r="V329" i="1"/>
  <c r="T330" i="1"/>
  <c r="V330" i="1"/>
  <c r="T331" i="1"/>
  <c r="V331" i="1"/>
  <c r="T332" i="1"/>
  <c r="V332" i="1"/>
  <c r="T333" i="1"/>
  <c r="V333" i="1"/>
  <c r="T334" i="1"/>
  <c r="V334" i="1"/>
  <c r="T335" i="1"/>
  <c r="V335" i="1"/>
  <c r="T336" i="1"/>
  <c r="V336" i="1"/>
  <c r="T337" i="1"/>
  <c r="V337" i="1"/>
  <c r="T338" i="1"/>
  <c r="V338" i="1"/>
  <c r="T339" i="1"/>
  <c r="V339" i="1"/>
  <c r="T340" i="1"/>
  <c r="V340" i="1"/>
  <c r="T341" i="1"/>
  <c r="V341" i="1"/>
  <c r="T342" i="1"/>
  <c r="V342" i="1"/>
  <c r="T343" i="1"/>
  <c r="V343" i="1"/>
  <c r="T344" i="1"/>
  <c r="V344" i="1"/>
  <c r="T345" i="1"/>
  <c r="V345" i="1"/>
  <c r="T346" i="1"/>
  <c r="V346" i="1"/>
  <c r="T347" i="1"/>
  <c r="V347" i="1"/>
  <c r="T349" i="1"/>
  <c r="V349" i="1"/>
  <c r="T350" i="1"/>
  <c r="V350" i="1"/>
  <c r="T351" i="1"/>
  <c r="V351" i="1"/>
  <c r="T352" i="1"/>
  <c r="V352" i="1"/>
  <c r="T353" i="1"/>
  <c r="V353" i="1"/>
  <c r="T354" i="1"/>
  <c r="V354" i="1"/>
  <c r="T355" i="1"/>
  <c r="V355" i="1"/>
  <c r="T356" i="1"/>
  <c r="V356" i="1"/>
  <c r="T357" i="1"/>
  <c r="V357" i="1"/>
  <c r="T358" i="1"/>
  <c r="V358" i="1"/>
  <c r="T359" i="1"/>
  <c r="V359" i="1"/>
  <c r="T360" i="1"/>
  <c r="V360" i="1"/>
  <c r="T361" i="1"/>
  <c r="V361" i="1"/>
  <c r="T362" i="1"/>
  <c r="V362" i="1"/>
  <c r="T363" i="1"/>
  <c r="V363" i="1"/>
  <c r="T364" i="1"/>
  <c r="V364" i="1"/>
  <c r="T365" i="1"/>
  <c r="V365" i="1"/>
  <c r="T366" i="1"/>
  <c r="V366" i="1"/>
  <c r="T367" i="1"/>
  <c r="V367" i="1"/>
  <c r="T368" i="1"/>
  <c r="V368" i="1"/>
  <c r="T369" i="1"/>
  <c r="V369" i="1"/>
  <c r="T370" i="1"/>
  <c r="V370" i="1"/>
  <c r="T371" i="1"/>
  <c r="V371" i="1"/>
  <c r="T372" i="1"/>
  <c r="V372" i="1"/>
  <c r="T373" i="1"/>
  <c r="V373" i="1"/>
  <c r="T374" i="1"/>
  <c r="V374" i="1"/>
  <c r="T375" i="1"/>
  <c r="V375" i="1"/>
  <c r="T376" i="1"/>
  <c r="V376" i="1"/>
  <c r="T377" i="1"/>
  <c r="V377" i="1"/>
  <c r="T378" i="1"/>
  <c r="V378" i="1"/>
  <c r="T379" i="1"/>
  <c r="V379" i="1"/>
  <c r="T380" i="1"/>
  <c r="V380" i="1"/>
  <c r="T381" i="1"/>
  <c r="V381" i="1"/>
  <c r="T382" i="1"/>
  <c r="V382" i="1"/>
  <c r="T383" i="1"/>
  <c r="V383" i="1"/>
  <c r="T384" i="1"/>
  <c r="V384" i="1"/>
  <c r="T385" i="1"/>
  <c r="V385" i="1"/>
  <c r="T386" i="1"/>
  <c r="V386" i="1"/>
  <c r="T387" i="1"/>
  <c r="V387" i="1"/>
  <c r="T388" i="1"/>
  <c r="V388" i="1"/>
  <c r="T389" i="1"/>
  <c r="V389" i="1"/>
  <c r="T390" i="1"/>
  <c r="V390" i="1"/>
  <c r="T391" i="1"/>
  <c r="V391" i="1"/>
  <c r="T392" i="1"/>
  <c r="V392" i="1"/>
  <c r="T393" i="1"/>
  <c r="V393" i="1"/>
  <c r="T394" i="1"/>
  <c r="V394" i="1"/>
  <c r="T395" i="1"/>
  <c r="V395" i="1"/>
  <c r="T396" i="1"/>
  <c r="V396" i="1"/>
  <c r="T397" i="1"/>
  <c r="V397" i="1"/>
  <c r="T398" i="1"/>
  <c r="V398" i="1"/>
  <c r="T399" i="1"/>
  <c r="V399" i="1"/>
  <c r="T400" i="1"/>
  <c r="V400" i="1"/>
  <c r="T401" i="1"/>
  <c r="V401" i="1"/>
  <c r="T402" i="1"/>
  <c r="V402" i="1"/>
  <c r="T403" i="1"/>
  <c r="V403" i="1"/>
  <c r="T404" i="1"/>
  <c r="V404" i="1"/>
  <c r="T405" i="1"/>
  <c r="V405" i="1"/>
  <c r="T406" i="1"/>
  <c r="V406" i="1"/>
  <c r="T407" i="1"/>
  <c r="V407" i="1"/>
  <c r="T408" i="1"/>
  <c r="V408" i="1"/>
  <c r="T409" i="1"/>
  <c r="V409" i="1"/>
  <c r="T410" i="1"/>
  <c r="V410" i="1"/>
  <c r="T411" i="1"/>
  <c r="V411" i="1"/>
  <c r="T412" i="1"/>
  <c r="V412" i="1"/>
  <c r="T413" i="1"/>
  <c r="V413" i="1"/>
  <c r="T414" i="1"/>
  <c r="V414" i="1"/>
  <c r="T415" i="1"/>
  <c r="V415" i="1"/>
  <c r="T416" i="1"/>
  <c r="V416" i="1"/>
  <c r="T417" i="1"/>
  <c r="V417" i="1"/>
  <c r="T418" i="1"/>
  <c r="V418" i="1"/>
  <c r="T419" i="1"/>
  <c r="V419" i="1"/>
  <c r="T420" i="1"/>
  <c r="V420" i="1"/>
  <c r="T421" i="1"/>
  <c r="V421" i="1"/>
  <c r="T422" i="1"/>
  <c r="V422" i="1"/>
  <c r="T423" i="1"/>
  <c r="V423" i="1"/>
  <c r="T424" i="1"/>
  <c r="V424" i="1"/>
  <c r="T425" i="1"/>
  <c r="V425" i="1"/>
  <c r="T426" i="1"/>
  <c r="V426" i="1"/>
  <c r="T427" i="1"/>
  <c r="V427" i="1"/>
  <c r="T428" i="1"/>
  <c r="V428" i="1"/>
  <c r="T429" i="1"/>
  <c r="V429" i="1"/>
  <c r="T430" i="1"/>
  <c r="V430" i="1"/>
  <c r="T431" i="1"/>
  <c r="V431" i="1"/>
  <c r="T432" i="1"/>
  <c r="V432" i="1"/>
  <c r="T433" i="1"/>
  <c r="V433" i="1"/>
  <c r="T434" i="1"/>
  <c r="V434" i="1"/>
  <c r="T435" i="1"/>
  <c r="V435" i="1"/>
  <c r="T438" i="1"/>
  <c r="V438" i="1"/>
  <c r="T439" i="1"/>
  <c r="V439" i="1"/>
  <c r="T440" i="1"/>
  <c r="V440" i="1"/>
  <c r="T441" i="1"/>
  <c r="V441" i="1"/>
  <c r="T442" i="1"/>
  <c r="V442" i="1"/>
  <c r="T443" i="1"/>
  <c r="V443" i="1"/>
  <c r="T444" i="1"/>
  <c r="V444" i="1"/>
  <c r="T445" i="1"/>
  <c r="V445" i="1"/>
  <c r="T446" i="1"/>
  <c r="V446" i="1"/>
  <c r="T447" i="1"/>
  <c r="V447" i="1"/>
  <c r="T448" i="1"/>
  <c r="V448" i="1"/>
  <c r="T449" i="1"/>
  <c r="V449" i="1"/>
  <c r="T450" i="1"/>
  <c r="V450" i="1"/>
  <c r="T451" i="1"/>
  <c r="V451" i="1"/>
  <c r="T452" i="1"/>
  <c r="V452" i="1"/>
  <c r="T453" i="1"/>
  <c r="V453" i="1"/>
  <c r="T454" i="1"/>
  <c r="V454" i="1"/>
  <c r="T455" i="1"/>
  <c r="V455" i="1"/>
  <c r="T456" i="1"/>
  <c r="V456" i="1"/>
  <c r="T457" i="1"/>
  <c r="V457" i="1"/>
  <c r="T458" i="1"/>
  <c r="V458" i="1"/>
  <c r="T459" i="1"/>
  <c r="V459" i="1"/>
  <c r="T460" i="1"/>
  <c r="V460" i="1"/>
  <c r="T461" i="1"/>
  <c r="V461" i="1"/>
  <c r="T462" i="1"/>
  <c r="V462" i="1"/>
  <c r="T463" i="1"/>
  <c r="V463" i="1"/>
  <c r="T464" i="1"/>
  <c r="V464" i="1"/>
  <c r="T465" i="1"/>
  <c r="V465" i="1"/>
  <c r="T466" i="1"/>
  <c r="V466" i="1"/>
  <c r="T467" i="1"/>
  <c r="V467" i="1"/>
  <c r="T468" i="1"/>
  <c r="V468" i="1"/>
  <c r="T469" i="1"/>
  <c r="V469" i="1"/>
  <c r="T470" i="1"/>
  <c r="V470" i="1"/>
  <c r="T471" i="1"/>
  <c r="V471" i="1"/>
  <c r="T472" i="1"/>
  <c r="V472" i="1"/>
  <c r="T473" i="1"/>
  <c r="V473" i="1"/>
  <c r="T474" i="1"/>
  <c r="V474" i="1"/>
  <c r="T475" i="1"/>
  <c r="V475" i="1"/>
  <c r="T476" i="1"/>
  <c r="V476" i="1"/>
  <c r="T477" i="1"/>
  <c r="V477" i="1"/>
  <c r="T478" i="1"/>
  <c r="V478" i="1"/>
  <c r="T479" i="1"/>
  <c r="V479" i="1"/>
  <c r="T480" i="1"/>
  <c r="V480" i="1"/>
  <c r="T481" i="1"/>
  <c r="V481" i="1"/>
  <c r="T482" i="1"/>
  <c r="V482" i="1"/>
  <c r="T483" i="1"/>
  <c r="V483" i="1"/>
  <c r="T484" i="1"/>
  <c r="V484" i="1"/>
  <c r="T485" i="1"/>
  <c r="V485" i="1"/>
  <c r="T486" i="1"/>
  <c r="V486" i="1"/>
  <c r="T487" i="1"/>
  <c r="V487" i="1"/>
  <c r="T488" i="1"/>
  <c r="V488" i="1"/>
  <c r="T489" i="1"/>
  <c r="V489" i="1"/>
  <c r="T490" i="1"/>
  <c r="V490" i="1"/>
  <c r="T491" i="1"/>
  <c r="V491" i="1"/>
  <c r="T492" i="1"/>
  <c r="V492" i="1"/>
  <c r="T493" i="1"/>
  <c r="V493" i="1"/>
  <c r="T494" i="1"/>
  <c r="V494" i="1"/>
  <c r="T495" i="1"/>
  <c r="V495" i="1"/>
  <c r="T496" i="1"/>
  <c r="V496" i="1"/>
  <c r="T497" i="1"/>
  <c r="V497" i="1"/>
  <c r="T498" i="1"/>
  <c r="V498" i="1"/>
  <c r="T499" i="1"/>
  <c r="V499" i="1"/>
  <c r="T500" i="1"/>
  <c r="V500" i="1"/>
  <c r="T501" i="1"/>
  <c r="V501" i="1"/>
  <c r="T502" i="1"/>
  <c r="V502" i="1"/>
  <c r="T503" i="1"/>
  <c r="V503" i="1"/>
  <c r="T504" i="1"/>
  <c r="V504" i="1"/>
  <c r="T505" i="1"/>
  <c r="V505" i="1"/>
  <c r="T506" i="1"/>
  <c r="V506" i="1"/>
  <c r="T507" i="1"/>
  <c r="V507" i="1"/>
  <c r="T508" i="1"/>
  <c r="V508" i="1"/>
  <c r="T509" i="1"/>
  <c r="V509" i="1"/>
  <c r="T510" i="1"/>
  <c r="V510" i="1"/>
  <c r="T511" i="1"/>
  <c r="V511" i="1"/>
  <c r="T512" i="1"/>
  <c r="V512" i="1"/>
  <c r="T513" i="1"/>
  <c r="V513" i="1"/>
  <c r="T514" i="1"/>
  <c r="V514" i="1"/>
  <c r="T515" i="1"/>
  <c r="V515" i="1"/>
  <c r="T516" i="1"/>
  <c r="V516" i="1"/>
  <c r="T517" i="1"/>
  <c r="V517" i="1"/>
  <c r="T518" i="1"/>
  <c r="V518" i="1"/>
  <c r="T519" i="1"/>
  <c r="V519" i="1"/>
  <c r="T520" i="1"/>
  <c r="V520" i="1"/>
  <c r="T521" i="1"/>
  <c r="V521" i="1"/>
  <c r="T522" i="1"/>
  <c r="V522" i="1"/>
  <c r="T523" i="1"/>
  <c r="V523" i="1"/>
  <c r="T524" i="1"/>
  <c r="V524" i="1"/>
  <c r="T525" i="1"/>
  <c r="V525" i="1"/>
  <c r="T526" i="1"/>
  <c r="V526" i="1"/>
  <c r="T527" i="1"/>
  <c r="V527" i="1"/>
  <c r="T528" i="1"/>
  <c r="V528" i="1"/>
  <c r="T529" i="1"/>
  <c r="V529" i="1"/>
  <c r="T530" i="1"/>
  <c r="V530" i="1"/>
  <c r="T531" i="1"/>
  <c r="V531" i="1"/>
  <c r="T532" i="1"/>
  <c r="V532" i="1"/>
  <c r="T533" i="1"/>
  <c r="V533" i="1"/>
  <c r="T534" i="1"/>
  <c r="V534" i="1"/>
  <c r="T535" i="1"/>
  <c r="V535" i="1"/>
  <c r="T536" i="1"/>
  <c r="V536" i="1"/>
  <c r="T537" i="1"/>
  <c r="V537" i="1"/>
  <c r="T538" i="1"/>
  <c r="V538" i="1"/>
  <c r="T539" i="1"/>
  <c r="V539" i="1"/>
  <c r="T541" i="1"/>
  <c r="V541" i="1"/>
  <c r="T542" i="1"/>
  <c r="V542" i="1"/>
  <c r="T543" i="1"/>
  <c r="V543" i="1"/>
  <c r="T544" i="1"/>
  <c r="V544" i="1"/>
  <c r="T545" i="1"/>
  <c r="V545" i="1"/>
  <c r="T546" i="1"/>
  <c r="V546" i="1"/>
  <c r="T547" i="1"/>
  <c r="V547" i="1"/>
  <c r="V2" i="1"/>
  <c r="T2" i="1"/>
  <c r="T548" i="1" l="1"/>
  <c r="V548" i="1"/>
</calcChain>
</file>

<file path=xl/sharedStrings.xml><?xml version="1.0" encoding="utf-8"?>
<sst xmlns="http://schemas.openxmlformats.org/spreadsheetml/2006/main" count="14085" uniqueCount="3575">
  <si>
    <t>TPI - Provider List</t>
  </si>
  <si>
    <t>Master TPI</t>
  </si>
  <si>
    <t>NPI</t>
  </si>
  <si>
    <t>PROVIDER NAME</t>
  </si>
  <si>
    <t>Class</t>
  </si>
  <si>
    <t>SDA</t>
  </si>
  <si>
    <t>Combined Class &amp; SDA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</si>
  <si>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</si>
  <si>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</si>
  <si>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</si>
  <si>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</si>
  <si>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</si>
  <si>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</si>
  <si>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</si>
  <si>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</si>
  <si>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</si>
  <si>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</si>
  <si>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</si>
  <si>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</si>
  <si>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</si>
  <si>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</si>
  <si>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</si>
  <si>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282268601</t>
  </si>
  <si>
    <t>1386882488</t>
  </si>
  <si>
    <t xml:space="preserve">ATRIUM MEDICAL CENTER  LP-                                    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</si>
  <si>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</si>
  <si>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</si>
  <si>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</si>
  <si>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</si>
  <si>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</si>
  <si>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</si>
  <si>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</si>
  <si>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</si>
  <si>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</si>
  <si>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</si>
  <si>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</si>
  <si>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</si>
  <si>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</si>
  <si>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</si>
  <si>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</si>
  <si>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</si>
  <si>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</si>
  <si>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</si>
  <si>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</si>
  <si>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</si>
  <si>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</si>
  <si>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094226002</t>
  </si>
  <si>
    <t>1801817135</t>
  </si>
  <si>
    <t xml:space="preserve">BRAZOS VALLEY PHYSICIANS ORGANIZATION MSO LLC-THE PHYSICIANS CENTRE HOSPITAL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</si>
  <si>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</si>
  <si>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</si>
  <si>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</si>
  <si>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</si>
  <si>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</si>
  <si>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</si>
  <si>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356438701</t>
  </si>
  <si>
    <t>1912395203</t>
  </si>
  <si>
    <t xml:space="preserve">CHG HOSPITAL AUSTIN LLC-CORNERSTONE SPECIALTY HOSPITALS AUSTIN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</si>
  <si>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</si>
  <si>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</si>
  <si>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</si>
  <si>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</si>
  <si>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</si>
  <si>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</si>
  <si>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</si>
  <si>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</si>
  <si>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</si>
  <si>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</si>
  <si>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</si>
  <si>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</si>
  <si>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</si>
  <si>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</si>
  <si>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</si>
  <si>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</si>
  <si>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</si>
  <si>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</si>
  <si>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</si>
  <si>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</si>
  <si>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</si>
  <si>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</si>
  <si>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</si>
  <si>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</si>
  <si>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352064501</t>
  </si>
  <si>
    <t>1588005888</t>
  </si>
  <si>
    <t xml:space="preserve">CONTINUECARE HOSPITAL OF MIDLAND INC-                                                  </t>
  </si>
  <si>
    <t>178396101</t>
  </si>
  <si>
    <t>1174524466</t>
  </si>
  <si>
    <t>CONTINUE CARE HOSPITAL OF TYLER INC-TYLER CONTINUE CARE HOSPITAL AT MOTHER FRANCES HOS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</si>
  <si>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</si>
  <si>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</si>
  <si>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</si>
  <si>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</si>
  <si>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</si>
  <si>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</si>
  <si>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319209801</t>
  </si>
  <si>
    <t>1013941780</t>
  </si>
  <si>
    <t xml:space="preserve">COVENANT LONG TERM CARE LP-COVENANT SPECIALTY HOSPITAL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</si>
  <si>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</si>
  <si>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</si>
  <si>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</si>
  <si>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</si>
  <si>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</si>
  <si>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</si>
  <si>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361949601</t>
  </si>
  <si>
    <t>1568848059</t>
  </si>
  <si>
    <t xml:space="preserve">CUMBERLAND SURGICAL HOSPITAL OF SAN ANTONIO LLC-                                                  </t>
  </si>
  <si>
    <t>320384603</t>
  </si>
  <si>
    <t>1356559991</t>
  </si>
  <si>
    <t xml:space="preserve">DALLAS LTACH LLC-KINDRED HOSPITAL DALLAS CENTRAL                   </t>
  </si>
  <si>
    <t>189947801</t>
  </si>
  <si>
    <t>1134108053</t>
  </si>
  <si>
    <t xml:space="preserve">DAWSON COUNTY HOSPITAL DISTRICT-MEDICAL ARTS HOSPITAL                             </t>
  </si>
  <si>
    <t>020943906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</si>
  <si>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</si>
  <si>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</si>
  <si>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</si>
  <si>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</si>
  <si>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</si>
  <si>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</si>
  <si>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</si>
  <si>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</si>
  <si>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</si>
  <si>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</si>
  <si>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</si>
  <si>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</si>
  <si>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</si>
  <si>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</si>
  <si>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</si>
  <si>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</si>
  <si>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</si>
  <si>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</si>
  <si>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</si>
  <si>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</si>
  <si>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</si>
  <si>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</si>
  <si>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</si>
  <si>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</si>
  <si>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</si>
  <si>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</si>
  <si>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376537203</t>
  </si>
  <si>
    <t>1235685892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</si>
  <si>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</si>
  <si>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</si>
  <si>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</si>
  <si>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</si>
  <si>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</si>
  <si>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</si>
  <si>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</si>
  <si>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</si>
  <si>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</si>
  <si>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</si>
  <si>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</si>
  <si>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</si>
  <si>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167364201</t>
  </si>
  <si>
    <t>1871599183</t>
  </si>
  <si>
    <t xml:space="preserve">FT WORTH SURGICARE PARTNERS, LTD-BAYLOR SURGICAL HOSPITAL AT FT WORTH        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</si>
  <si>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</si>
  <si>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</si>
  <si>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</si>
  <si>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</si>
  <si>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</si>
  <si>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</si>
  <si>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007068203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</si>
  <si>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</si>
  <si>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</si>
  <si>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</si>
  <si>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</si>
  <si>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</si>
  <si>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</si>
  <si>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</si>
  <si>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</si>
  <si>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</si>
  <si>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</si>
  <si>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</si>
  <si>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</si>
  <si>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</si>
  <si>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</si>
  <si>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</si>
  <si>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</si>
  <si>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</si>
  <si>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</si>
  <si>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</si>
  <si>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</si>
  <si>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</si>
  <si>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</si>
  <si>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</si>
  <si>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</si>
  <si>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</si>
  <si>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</si>
  <si>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</si>
  <si>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</si>
  <si>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</si>
  <si>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</si>
  <si>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</si>
  <si>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</si>
  <si>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</si>
  <si>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</si>
  <si>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</si>
  <si>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</si>
  <si>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</si>
  <si>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</si>
  <si>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</si>
  <si>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</si>
  <si>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</si>
  <si>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</si>
  <si>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021001501</t>
  </si>
  <si>
    <t>1699844654</t>
  </si>
  <si>
    <t xml:space="preserve">KINDRED HOSPITALS LIMITED PARTNERSHIP-KINDRED HOSPITAL- DALLAS            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</si>
  <si>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</si>
  <si>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</si>
  <si>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</si>
  <si>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</si>
  <si>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</si>
  <si>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</si>
  <si>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021002301</t>
  </si>
  <si>
    <t>1558430520</t>
  </si>
  <si>
    <t xml:space="preserve">KINDRED HOSPITALS LIMITED PARTNERSHIP-KINDRED HOSPITALS SAN ANTONIO                     </t>
  </si>
  <si>
    <t>149633301</t>
  </si>
  <si>
    <t>1821167818</t>
  </si>
  <si>
    <t xml:space="preserve">KINDRED HOSPITALS LIMITED PARTNERSHIP-KINDRED HOSPITAL-WHITE ROCK                       </t>
  </si>
  <si>
    <t>021008001</t>
  </si>
  <si>
    <t>1942379912</t>
  </si>
  <si>
    <t xml:space="preserve">KINDRED HOSPITALS LIMITED PARTNERSHIP-KINDRED HOSPTIAL HOUSTON MEDICAL CENTER           </t>
  </si>
  <si>
    <t>402430901</t>
  </si>
  <si>
    <t>1679137111</t>
  </si>
  <si>
    <t xml:space="preserve">KPC PROMISE HOSPITAL OF DALLAS, LLC-KPC PROMISE HOSPITAL OF DALLAS                    </t>
  </si>
  <si>
    <t>Other</t>
  </si>
  <si>
    <t>Dallas</t>
  </si>
  <si>
    <t>402388901</t>
  </si>
  <si>
    <t>1700440245</t>
  </si>
  <si>
    <t xml:space="preserve">KPC PROMISE HOSPITAL OF WICHITA FALLS, LLC-KPC PROMISE HOSPITAL OF WICHITA FALLS             </t>
  </si>
  <si>
    <t>MRSA West</t>
  </si>
  <si>
    <t>331242301</t>
  </si>
  <si>
    <t>1851632616</t>
  </si>
  <si>
    <t xml:space="preserve">LANCASTER REGIONAL HOSPITAL LP-CRESCENT MEDICAL CENTER LANCASTER                 </t>
  </si>
  <si>
    <t>185051301</t>
  </si>
  <si>
    <t>1316992878</t>
  </si>
  <si>
    <t xml:space="preserve">LAREDO SPECIALTY HOSPITAL                         </t>
  </si>
  <si>
    <t>388218501</t>
  </si>
  <si>
    <t>1922522606</t>
  </si>
  <si>
    <t xml:space="preserve">LHCG CXXI, LLC-CHRISTUS DUBUIS HOSPITAL OF BEAUMONT              </t>
  </si>
  <si>
    <t>163219201</t>
  </si>
  <si>
    <t>1922001775</t>
  </si>
  <si>
    <t xml:space="preserve">LUBBOCK HEART HOSPITAL LLC-LUBBOCK HEART HOSPITAL           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</si>
  <si>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</si>
  <si>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</si>
  <si>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</si>
  <si>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</si>
  <si>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</si>
  <si>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</si>
  <si>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</si>
  <si>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</si>
  <si>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</si>
  <si>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</si>
  <si>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</si>
  <si>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</si>
  <si>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353570001</t>
  </si>
  <si>
    <t>1285028951</t>
  </si>
  <si>
    <t xml:space="preserve">MESA HILLS SPECIALTY HOSPITAL OPERATOR, LLC-MESA HILLS SPECIALTY HOSPITAL                     </t>
  </si>
  <si>
    <t>218319601</t>
  </si>
  <si>
    <t>1831146331</t>
  </si>
  <si>
    <t xml:space="preserve">MESQUITE SPECIALTY HOSPITAL LP                  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</si>
  <si>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</si>
  <si>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</si>
  <si>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</si>
  <si>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</si>
  <si>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</si>
  <si>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</si>
  <si>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</si>
  <si>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</si>
  <si>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</si>
  <si>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</si>
  <si>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</si>
  <si>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</si>
  <si>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</si>
  <si>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</si>
  <si>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</si>
  <si>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</si>
  <si>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</si>
  <si>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</si>
  <si>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</si>
  <si>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</si>
  <si>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</si>
  <si>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</si>
  <si>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</si>
  <si>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</si>
  <si>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384108201</t>
  </si>
  <si>
    <t>1831629674</t>
  </si>
  <si>
    <t xml:space="preserve">MH EMERUS FIRST COLONY, LLC-MEMORIAL HERMANN FIRST COLONY HOSPITAL            </t>
  </si>
  <si>
    <t>357475801</t>
  </si>
  <si>
    <t>1346630316</t>
  </si>
  <si>
    <t xml:space="preserve">MID JEFFERSON EXTENDED CARE HOSPITAL-                                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</si>
  <si>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</si>
  <si>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</si>
  <si>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</si>
  <si>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</si>
  <si>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</si>
  <si>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</si>
  <si>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147227603</t>
  </si>
  <si>
    <t>1760482939</t>
  </si>
  <si>
    <t xml:space="preserve">NEURO INSTITUTE OF AUSTIN LP-TEXAS NEUROREHAB CENTER                           </t>
  </si>
  <si>
    <t>094235102</t>
  </si>
  <si>
    <t>1023069697</t>
  </si>
  <si>
    <t xml:space="preserve">NEXUS SPECIALTY HOSPITAL - THE WOODLANDS LTD-NEXUS SPECIALTY HOSPITAL                          </t>
  </si>
  <si>
    <t>Harris</t>
  </si>
  <si>
    <t>021011401</t>
  </si>
  <si>
    <t>1659440634</t>
  </si>
  <si>
    <t xml:space="preserve">TRANSITIONAL HOSPITALS CORPORATION OF TEXAS LLC-KINDRED HOSPITAL- TARRANT COUNTY                  </t>
  </si>
  <si>
    <t>158914501</t>
  </si>
  <si>
    <t>1295890093</t>
  </si>
  <si>
    <t xml:space="preserve">ORTHOPEDIC AND SPINE SURGICAL HOSPITAL OF S TX LP-SOUTH TEXAS SPINE AND SURGICAL HOSPITAL LP        </t>
  </si>
  <si>
    <t>393491101</t>
  </si>
  <si>
    <t>1083104004</t>
  </si>
  <si>
    <t xml:space="preserve">PAM SPECIALTY HOSPITAL OF LUFKIN, LLC-                                                  </t>
  </si>
  <si>
    <t>MRSA Northeast</t>
  </si>
  <si>
    <t>346300201</t>
  </si>
  <si>
    <t>1467853051</t>
  </si>
  <si>
    <t xml:space="preserve">PAM SQUARED AT CORPUS CHRISTI LLC-PAM SPECIALTY HOSPITAL AT CORPUS CHRISTI NORTH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</si>
  <si>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</si>
  <si>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</si>
  <si>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</si>
  <si>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</si>
  <si>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</si>
  <si>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</si>
  <si>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</si>
  <si>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</si>
  <si>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</si>
  <si>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</si>
  <si>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</si>
  <si>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</si>
  <si>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</si>
  <si>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</si>
  <si>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</si>
  <si>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</si>
  <si>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</si>
  <si>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</si>
  <si>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317151401</t>
  </si>
  <si>
    <t>1689795098</t>
  </si>
  <si>
    <t xml:space="preserve">POST ACUTE MEDICAL OF NEW BRAUNFELS LLC-WARM SPRINGS SPECIALTY HOSPITAL OF NEW BRAUNFELS  </t>
  </si>
  <si>
    <t>331384301</t>
  </si>
  <si>
    <t>1417389784</t>
  </si>
  <si>
    <t xml:space="preserve">POST ACUTE SPECIALTY HOSPITAL OF VICTORIA LLC-PAM SPECIALTY HOSPITAL OF VICTORIA SOUTH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</si>
  <si>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</si>
  <si>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</si>
  <si>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</si>
  <si>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</si>
  <si>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</si>
  <si>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</si>
  <si>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</si>
  <si>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</si>
  <si>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</si>
  <si>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</si>
  <si>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</si>
  <si>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</si>
  <si>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</si>
  <si>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</si>
  <si>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</si>
  <si>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</si>
  <si>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</si>
  <si>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</si>
  <si>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</si>
  <si>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</si>
  <si>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</si>
  <si>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</si>
  <si>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</si>
  <si>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</si>
  <si>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</si>
  <si>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</si>
  <si>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</si>
  <si>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</si>
  <si>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</si>
  <si>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</si>
  <si>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150967102</t>
  </si>
  <si>
    <t>1013993559</t>
  </si>
  <si>
    <t xml:space="preserve">SCCI HOSPITAL EL PASO  LLC-KINDRED HOSPITAL EL PASO                   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</si>
  <si>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</si>
  <si>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</si>
  <si>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</si>
  <si>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</si>
  <si>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</si>
  <si>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</si>
  <si>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</si>
  <si>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</si>
  <si>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</si>
  <si>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</si>
  <si>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</si>
  <si>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</si>
  <si>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197824901</t>
  </si>
  <si>
    <t>1861492670</t>
  </si>
  <si>
    <t xml:space="preserve">SELECT SPECIALTY HOSPITAL LONGVIEW INC-SELECT SPECIALTY HOSPITAL LONGVIEW              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</si>
  <si>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</si>
  <si>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</si>
  <si>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</si>
  <si>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</si>
  <si>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</si>
  <si>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</si>
  <si>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</si>
  <si>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</si>
  <si>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</si>
  <si>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</si>
  <si>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</si>
  <si>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</si>
  <si>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</si>
  <si>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</si>
  <si>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</si>
  <si>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190895601</t>
  </si>
  <si>
    <t>1598710592</t>
  </si>
  <si>
    <t xml:space="preserve">SOLARA HOSPITAL HARLINGEN-SOLARA SPECIALTY HOSPITALS HARLINGEN BROWNSVILLE  </t>
  </si>
  <si>
    <t>171461001</t>
  </si>
  <si>
    <t>1629064928</t>
  </si>
  <si>
    <t xml:space="preserve">SOUTHLAKE SPECIALTY HOSPITAL LLC-TEXAS HEALTH HARRIS METHODIST HOSPITAL SOUTHLAKE  </t>
  </si>
  <si>
    <t>388758001</t>
  </si>
  <si>
    <t>1962900472</t>
  </si>
  <si>
    <t xml:space="preserve">SPECIALTY HOSPITAL LLC-UT HEALTH EAST TEXAS SPECIALTY HOSPITAL           </t>
  </si>
  <si>
    <t>298019501</t>
  </si>
  <si>
    <t>1659559573</t>
  </si>
  <si>
    <t xml:space="preserve">ST. LUKE'S COMMUNITY DEVELOPMENT CORPORATION-SUGAR-ST. LUKE'S SUGAR LAND HOSPITAL                    </t>
  </si>
  <si>
    <t>021017101</t>
  </si>
  <si>
    <t>1043389034</t>
  </si>
  <si>
    <t xml:space="preserve">THC HOUSTON LLC-KINDRED HOSPITAL HOUSTON NORTHWEST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</si>
  <si>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</si>
  <si>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</si>
  <si>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</si>
  <si>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</si>
  <si>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</si>
  <si>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</si>
  <si>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</si>
  <si>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</si>
  <si>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</si>
  <si>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</si>
  <si>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</si>
  <si>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</si>
  <si>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</si>
  <si>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</si>
  <si>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</si>
  <si>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</si>
  <si>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</si>
  <si>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</si>
  <si>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</si>
  <si>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</si>
  <si>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</si>
  <si>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</si>
  <si>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</si>
  <si>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</si>
  <si>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</si>
  <si>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</si>
  <si>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</si>
  <si>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</si>
  <si>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</si>
  <si>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</si>
  <si>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>112766403</t>
  </si>
  <si>
    <t>1962492660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</si>
  <si>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</si>
  <si>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</si>
  <si>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</si>
  <si>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</si>
  <si>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</si>
  <si>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</si>
  <si>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</si>
  <si>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</si>
  <si>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</si>
  <si>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</si>
  <si>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</si>
  <si>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</si>
  <si>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</si>
  <si>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</si>
  <si>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</si>
  <si>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</si>
  <si>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</si>
  <si>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</si>
  <si>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</si>
  <si>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</si>
  <si>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</si>
  <si>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</si>
  <si>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</si>
  <si>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</si>
  <si>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</si>
  <si>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</si>
  <si>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</si>
  <si>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</si>
  <si>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>334801301</t>
  </si>
  <si>
    <t>1063844306</t>
  </si>
  <si>
    <t xml:space="preserve">VIBRA HOSPITAL OF AMARILLO LLC-VIBRA HOSPITAL OF AMARILLO                        </t>
  </si>
  <si>
    <t>094118905</t>
  </si>
  <si>
    <t>1427338508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</si>
  <si>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</si>
  <si>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</si>
  <si>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</si>
  <si>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</si>
  <si>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</si>
  <si>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</si>
  <si>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</si>
  <si>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326690001</t>
  </si>
  <si>
    <t>1629037163</t>
  </si>
  <si>
    <t xml:space="preserve">WARM SPRINGS SPECIALTY HOSPITAL OF SAN ANTONIO LLC-PAM SPECIALTY HOSPITAL OF SAN ANTONIO             </t>
  </si>
  <si>
    <t>Bexar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</si>
  <si>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</si>
  <si>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</si>
  <si>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</si>
  <si>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</si>
  <si>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</si>
  <si>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</si>
  <si>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</si>
  <si>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</si>
  <si>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</si>
  <si>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</si>
  <si>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</si>
  <si>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</si>
  <si>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</si>
  <si>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</si>
  <si>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</si>
  <si>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</si>
  <si>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</si>
  <si>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</si>
  <si>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</si>
  <si>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</si>
  <si>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</si>
  <si>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</si>
  <si>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</si>
  <si>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</si>
  <si>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</si>
  <si>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</si>
  <si>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</si>
  <si>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</si>
  <si>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</si>
  <si>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</si>
  <si>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</si>
  <si>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</si>
  <si>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</si>
  <si>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</si>
  <si>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</si>
  <si>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</si>
  <si>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</si>
  <si>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</si>
  <si>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</si>
  <si>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</si>
  <si>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</si>
  <si>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</si>
  <si>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</si>
  <si>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</si>
  <si>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</si>
  <si>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</si>
  <si>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</si>
  <si>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</si>
  <si>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</si>
  <si>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</si>
  <si>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</si>
  <si>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</si>
  <si>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</si>
  <si>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</si>
  <si>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</si>
  <si>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</si>
  <si>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</si>
  <si>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</si>
  <si>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</si>
  <si>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</si>
  <si>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</si>
  <si>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</si>
  <si>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</si>
  <si>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</si>
  <si>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</si>
  <si>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</si>
  <si>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</si>
  <si>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</si>
  <si>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</si>
  <si>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</si>
  <si>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</si>
  <si>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</si>
  <si>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</si>
  <si>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</si>
  <si>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</si>
  <si>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</si>
  <si>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</si>
  <si>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</si>
  <si>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</si>
  <si>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</si>
  <si>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</si>
  <si>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</si>
  <si>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</si>
  <si>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</si>
  <si>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</si>
  <si>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</si>
  <si>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</si>
  <si>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</si>
  <si>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</si>
  <si>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</si>
  <si>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</si>
  <si>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</si>
  <si>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</si>
  <si>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355796901</t>
  </si>
  <si>
    <t>1760870166</t>
  </si>
  <si>
    <t xml:space="preserve">CHG HOSPITAL MCALLEN LLC-SOLARA SPECIALTY HOSPITALS MCALLEN                </t>
  </si>
  <si>
    <t>357053301</t>
  </si>
  <si>
    <t>1659761815</t>
  </si>
  <si>
    <t xml:space="preserve">CHG HOSPITAL MEDICAL CENTER LLC-CORNERSTONE SPECIATLY HOSPITALS MEDICAL CENTER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</si>
  <si>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</si>
  <si>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</si>
  <si>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</si>
  <si>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</si>
  <si>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</si>
  <si>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</si>
  <si>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</si>
  <si>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</si>
  <si>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</si>
  <si>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</si>
  <si>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</si>
  <si>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</si>
  <si>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</si>
  <si>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</si>
  <si>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</si>
  <si>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</si>
  <si>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</si>
  <si>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</si>
  <si>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</si>
  <si>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</si>
  <si>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</si>
  <si>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</si>
  <si>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</si>
  <si>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</si>
  <si>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</si>
  <si>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</si>
  <si>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</si>
  <si>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</si>
  <si>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</si>
  <si>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</si>
  <si>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</si>
  <si>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</si>
  <si>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</si>
  <si>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</si>
  <si>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</si>
  <si>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</si>
  <si>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</si>
  <si>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</si>
  <si>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</si>
  <si>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</si>
  <si>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</si>
  <si>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</si>
  <si>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</si>
  <si>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</si>
  <si>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</si>
  <si>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</si>
  <si>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</si>
  <si>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</si>
  <si>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</si>
  <si>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</si>
  <si>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</si>
  <si>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</si>
  <si>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</si>
  <si>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</si>
  <si>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</si>
  <si>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</si>
  <si>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</si>
  <si>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</si>
  <si>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</si>
  <si>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</si>
  <si>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</si>
  <si>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</si>
  <si>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</si>
  <si>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</si>
  <si>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</si>
  <si>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</si>
  <si>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364396701</t>
  </si>
  <si>
    <t>1992709661</t>
  </si>
  <si>
    <t xml:space="preserve">CONTINUECARE HOSPITAL AT HENDRICK MEDICAL CENTER-CONTINUE CARE HOSPITAL AT HENDRICK MEDICAL CENTER </t>
  </si>
  <si>
    <t>130826407</t>
  </si>
  <si>
    <t>1639176456</t>
  </si>
  <si>
    <t xml:space="preserve">COON MEMORIAL HOSPITAL                            </t>
  </si>
  <si>
    <t>313347201</t>
  </si>
  <si>
    <t>1235374612</t>
  </si>
  <si>
    <t xml:space="preserve">CORINTH INVESTOR HOLDINGS LLC-                      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</si>
  <si>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</si>
  <si>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</si>
  <si>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</si>
  <si>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</si>
  <si>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</si>
  <si>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</si>
  <si>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</si>
  <si>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</si>
  <si>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</si>
  <si>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</si>
  <si>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</si>
  <si>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</si>
  <si>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</si>
  <si>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</si>
  <si>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</si>
  <si>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</si>
  <si>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</si>
  <si>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</si>
  <si>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</si>
  <si>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</si>
  <si>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</si>
  <si>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</si>
  <si>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</si>
  <si>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</si>
  <si>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</si>
  <si>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</si>
  <si>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</si>
  <si>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</si>
  <si>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</si>
  <si>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</si>
  <si>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</si>
  <si>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</si>
  <si>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</si>
  <si>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</si>
  <si>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</si>
  <si>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</si>
  <si>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</si>
  <si>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</si>
  <si>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</si>
  <si>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</si>
  <si>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</si>
  <si>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</si>
  <si>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</si>
  <si>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</si>
  <si>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</si>
  <si>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</si>
  <si>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</si>
  <si>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</si>
  <si>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</si>
  <si>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</si>
  <si>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</si>
  <si>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</si>
  <si>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</si>
  <si>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</si>
  <si>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</si>
  <si>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</si>
  <si>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</si>
  <si>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</si>
  <si>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</si>
  <si>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</si>
  <si>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</si>
  <si>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</si>
  <si>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</si>
  <si>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</si>
  <si>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</si>
  <si>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</si>
  <si>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>200141401</t>
  </si>
  <si>
    <t>1255300836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</si>
  <si>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</si>
  <si>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</si>
  <si>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</si>
  <si>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</si>
  <si>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</si>
  <si>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</si>
  <si>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</si>
  <si>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</si>
  <si>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</si>
  <si>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</si>
  <si>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</si>
  <si>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</si>
  <si>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</si>
  <si>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</si>
  <si>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</si>
  <si>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</si>
  <si>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</si>
  <si>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</si>
  <si>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</si>
  <si>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</si>
  <si>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</si>
  <si>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</si>
  <si>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</si>
  <si>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</si>
  <si>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</si>
  <si>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</si>
  <si>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</si>
  <si>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</si>
  <si>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</si>
  <si>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</si>
  <si>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</si>
  <si>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</si>
  <si>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</si>
  <si>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</si>
  <si>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</si>
  <si>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</si>
  <si>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</si>
  <si>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</si>
  <si>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</si>
  <si>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</si>
  <si>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</si>
  <si>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</si>
  <si>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</si>
  <si>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</si>
  <si>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</si>
  <si>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</si>
  <si>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</si>
  <si>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</si>
  <si>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</si>
  <si>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366222301</t>
  </si>
  <si>
    <t>1558721365</t>
  </si>
  <si>
    <t xml:space="preserve">KND DEVELOPMENT 68, LLC-KINDRED HOSPITAL - SAN ANTONIO CENTRAL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</si>
  <si>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</si>
  <si>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</si>
  <si>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</si>
  <si>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</si>
  <si>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</si>
  <si>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</si>
  <si>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</si>
  <si>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</si>
  <si>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</si>
  <si>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</si>
  <si>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</si>
  <si>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</si>
  <si>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</si>
  <si>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</si>
  <si>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</si>
  <si>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</si>
  <si>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</si>
  <si>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</si>
  <si>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</si>
  <si>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</si>
  <si>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</si>
  <si>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</si>
  <si>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</si>
  <si>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</si>
  <si>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</si>
  <si>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</si>
  <si>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</si>
  <si>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</si>
  <si>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</si>
  <si>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</si>
  <si>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</si>
  <si>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</si>
  <si>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</si>
  <si>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</si>
  <si>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</si>
  <si>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</si>
  <si>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</si>
  <si>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</si>
  <si>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</si>
  <si>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</si>
  <si>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</si>
  <si>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</si>
  <si>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</si>
  <si>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</si>
  <si>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</si>
  <si>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</si>
  <si>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</si>
  <si>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</si>
  <si>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</si>
  <si>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</si>
  <si>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</si>
  <si>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</si>
  <si>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</si>
  <si>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</si>
  <si>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>121789507</t>
  </si>
  <si>
    <t>1417350190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</si>
  <si>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</si>
  <si>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</si>
  <si>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</si>
  <si>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</si>
  <si>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</si>
  <si>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</si>
  <si>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</si>
  <si>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201645301</t>
  </si>
  <si>
    <t>1033114608</t>
  </si>
  <si>
    <t xml:space="preserve">MEMORIAL HERMANN SUGAR LAND SURGICAL HOSPITAL LLP-SUGAR LAND SURGICAL HOSPITAL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</si>
  <si>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</si>
  <si>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</si>
  <si>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</si>
  <si>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</si>
  <si>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</si>
  <si>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</si>
  <si>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</si>
  <si>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</si>
  <si>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</si>
  <si>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</si>
  <si>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</si>
  <si>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</si>
  <si>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</si>
  <si>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</si>
  <si>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</si>
  <si>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</si>
  <si>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</si>
  <si>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</si>
  <si>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</si>
  <si>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</si>
  <si>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</si>
  <si>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</si>
  <si>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</si>
  <si>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</si>
  <si>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</si>
  <si>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</si>
  <si>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</si>
  <si>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</si>
  <si>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</si>
  <si>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</si>
  <si>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</si>
  <si>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</si>
  <si>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</si>
  <si>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</si>
  <si>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</si>
  <si>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</si>
  <si>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</si>
  <si>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</si>
  <si>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</si>
  <si>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</si>
  <si>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</si>
  <si>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</si>
  <si>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</si>
  <si>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</si>
  <si>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</si>
  <si>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</si>
  <si>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</si>
  <si>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</si>
  <si>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</si>
  <si>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</si>
  <si>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</si>
  <si>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</si>
  <si>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</si>
  <si>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</si>
  <si>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</si>
  <si>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</si>
  <si>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</si>
  <si>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</si>
  <si>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</si>
  <si>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</si>
  <si>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</si>
  <si>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</si>
  <si>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</si>
  <si>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>121816604</t>
  </si>
  <si>
    <t>1891860235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</si>
  <si>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</si>
  <si>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</si>
  <si>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</si>
  <si>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</si>
  <si>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</si>
  <si>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</si>
  <si>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</si>
  <si>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133252005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</si>
  <si>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</si>
  <si>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</si>
  <si>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</si>
  <si>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</si>
  <si>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</si>
  <si>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</si>
  <si>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</si>
  <si>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</si>
  <si>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</si>
  <si>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</si>
  <si>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</si>
  <si>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</si>
  <si>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</si>
  <si>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</si>
  <si>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</si>
  <si>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</si>
  <si>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</si>
  <si>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</si>
  <si>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</si>
  <si>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</si>
  <si>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</si>
  <si>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</si>
  <si>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</si>
  <si>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</si>
  <si>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</si>
  <si>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</si>
  <si>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</si>
  <si>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</si>
  <si>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</si>
  <si>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</si>
  <si>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</si>
  <si>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</si>
  <si>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</si>
  <si>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</si>
  <si>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</si>
  <si>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</si>
  <si>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</si>
  <si>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</si>
  <si>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</si>
  <si>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</si>
  <si>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</si>
  <si>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</si>
  <si>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</si>
  <si>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</si>
  <si>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346138602</t>
  </si>
  <si>
    <t>1225439821</t>
  </si>
  <si>
    <t xml:space="preserve">PAM SQUARED AT TEXARKANA, LLC-                           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</si>
  <si>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</si>
  <si>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</si>
  <si>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</si>
  <si>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</si>
  <si>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</si>
  <si>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</si>
  <si>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</si>
  <si>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</si>
  <si>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</si>
  <si>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</si>
  <si>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</si>
  <si>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</si>
  <si>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</si>
  <si>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</si>
  <si>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</si>
  <si>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</si>
  <si>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</si>
  <si>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</si>
  <si>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</si>
  <si>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</si>
  <si>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</si>
  <si>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</si>
  <si>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</si>
  <si>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</si>
  <si>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</si>
  <si>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</si>
  <si>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</si>
  <si>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</si>
  <si>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</si>
  <si>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</si>
  <si>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</si>
  <si>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</si>
  <si>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</si>
  <si>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</si>
  <si>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</si>
  <si>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</si>
  <si>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112693002</t>
  </si>
  <si>
    <t>1194776104</t>
  </si>
  <si>
    <t xml:space="preserve">SAN ANGELO COMMUNITY MEDICAL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</si>
  <si>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</si>
  <si>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</si>
  <si>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</si>
  <si>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</si>
  <si>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</si>
  <si>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</si>
  <si>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</si>
  <si>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</si>
  <si>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</si>
  <si>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</si>
  <si>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</si>
  <si>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</si>
  <si>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</si>
  <si>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</si>
  <si>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</si>
  <si>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</si>
  <si>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</si>
  <si>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</si>
  <si>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</si>
  <si>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</si>
  <si>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</si>
  <si>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</si>
  <si>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</si>
  <si>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</si>
  <si>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</si>
  <si>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</si>
  <si>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</si>
  <si>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</si>
  <si>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</si>
  <si>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</si>
  <si>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</si>
  <si>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</si>
  <si>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</si>
  <si>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</si>
  <si>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</si>
  <si>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</si>
  <si>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</si>
  <si>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</si>
  <si>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</si>
  <si>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>127295708</t>
  </si>
  <si>
    <t>1407910276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</si>
  <si>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</si>
  <si>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</si>
  <si>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</si>
  <si>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</si>
  <si>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</si>
  <si>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</si>
  <si>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</si>
  <si>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</si>
  <si>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</si>
  <si>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</si>
  <si>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</si>
  <si>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</si>
  <si>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</si>
  <si>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</si>
  <si>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</si>
  <si>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</si>
  <si>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</si>
  <si>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</si>
  <si>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</si>
  <si>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</si>
  <si>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</si>
  <si>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</si>
  <si>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</si>
  <si>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</si>
  <si>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</si>
  <si>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</si>
  <si>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</si>
  <si>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</si>
  <si>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>130601109</t>
  </si>
  <si>
    <t>1891117966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</si>
  <si>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</si>
  <si>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</si>
  <si>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</si>
  <si>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</si>
  <si>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</si>
  <si>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</si>
  <si>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</si>
  <si>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</si>
  <si>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</si>
  <si>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</si>
  <si>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</si>
  <si>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</si>
  <si>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</si>
  <si>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</si>
  <si>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</si>
  <si>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</si>
  <si>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</si>
  <si>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</si>
  <si>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</si>
  <si>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</si>
  <si>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</si>
  <si>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</si>
  <si>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</si>
  <si>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</si>
  <si>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</si>
  <si>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</si>
  <si>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</si>
  <si>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</si>
  <si>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</si>
  <si>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</si>
  <si>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</si>
  <si>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</si>
  <si>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</si>
  <si>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</si>
  <si>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</si>
  <si>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</si>
  <si>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</si>
  <si>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</si>
  <si>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</si>
  <si>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</si>
  <si>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</si>
  <si>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</si>
  <si>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</si>
  <si>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</si>
  <si>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</si>
  <si>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</si>
  <si>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</si>
  <si>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</si>
  <si>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</si>
  <si>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</si>
  <si>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</si>
  <si>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</si>
  <si>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</si>
  <si>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</si>
  <si>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</si>
  <si>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</si>
  <si>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</si>
  <si>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094205403</t>
  </si>
  <si>
    <t>1730278417</t>
  </si>
  <si>
    <t xml:space="preserve">TEXAS HEALTH SPECIALTY HOSPITAL FORT WORTH-                                                  </t>
  </si>
  <si>
    <t>173574801</t>
  </si>
  <si>
    <t>1245201656</t>
  </si>
  <si>
    <t>TEXAS INSTITUTE FOR SURGERY LLP-TEXAS INSTITUTE FOR SURGERY AT TEXAS HEALTH PRESBY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</si>
  <si>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</si>
  <si>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</si>
  <si>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</si>
  <si>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</si>
  <si>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</si>
  <si>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</si>
  <si>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</si>
  <si>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</si>
  <si>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</si>
  <si>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</si>
  <si>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</si>
  <si>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</si>
  <si>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</si>
  <si>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</si>
  <si>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</si>
  <si>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131043506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</si>
  <si>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</si>
  <si>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</si>
  <si>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</si>
  <si>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</si>
  <si>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</si>
  <si>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</si>
  <si>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</si>
  <si>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</si>
  <si>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</si>
  <si>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</si>
  <si>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</si>
  <si>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</si>
  <si>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</si>
  <si>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</si>
  <si>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>373132501</t>
  </si>
  <si>
    <t>1780927277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</si>
  <si>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</si>
  <si>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</si>
  <si>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</si>
  <si>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</si>
  <si>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189791001</t>
  </si>
  <si>
    <t>1144225699</t>
  </si>
  <si>
    <t xml:space="preserve">WALKER COUNTY HOSPITAL CORPORATION-HUNTSVILLE MEMORIAL HOSPITAL                      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</si>
  <si>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</si>
  <si>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</si>
  <si>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</si>
  <si>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</si>
  <si>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</si>
  <si>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</si>
  <si>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</si>
  <si>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</si>
  <si>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</si>
  <si>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</si>
  <si>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</si>
  <si>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</si>
  <si>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</si>
  <si>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</si>
  <si>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</si>
  <si>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</si>
  <si>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</si>
  <si>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</si>
  <si>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021302701</t>
  </si>
  <si>
    <t>1700937869</t>
  </si>
  <si>
    <t xml:space="preserve">ALTERNATIVES CENTRE FOR BEHA                      </t>
  </si>
  <si>
    <t>IMD</t>
  </si>
  <si>
    <t>El Paso</t>
  </si>
  <si>
    <t>341779201</t>
  </si>
  <si>
    <t>1649504853</t>
  </si>
  <si>
    <t xml:space="preserve">DAY STARS INC-                                                  </t>
  </si>
  <si>
    <t>282960802</t>
  </si>
  <si>
    <t>1609008838</t>
  </si>
  <si>
    <t xml:space="preserve">ENLIGHTENED BEHAVIORAL HEALTH SYSTEMS LLC-                                                  </t>
  </si>
  <si>
    <t>343621401</t>
  </si>
  <si>
    <t>1467588319</t>
  </si>
  <si>
    <t xml:space="preserve">ER AMERICAN HEALTHCARE SERVICES, LLC-                                                  </t>
  </si>
  <si>
    <t>155006302</t>
  </si>
  <si>
    <t>1063522498</t>
  </si>
  <si>
    <t xml:space="preserve">HILL COUNTRY COUNSELING-HILL COUNTRY CONSELING                            </t>
  </si>
  <si>
    <t>Travis</t>
  </si>
  <si>
    <t>136141205</t>
  </si>
  <si>
    <t>1821011248</t>
  </si>
  <si>
    <t xml:space="preserve">BEXAR COUNTY HOSPITAL DISTRICT-UNIVERSITY HEALTH SYSTEM                          </t>
  </si>
  <si>
    <t>021375301</t>
  </si>
  <si>
    <t>1932186863</t>
  </si>
  <si>
    <t xml:space="preserve">LAPAZ COMMUNITY HEALTH CENTER                     </t>
  </si>
  <si>
    <t>021367001</t>
  </si>
  <si>
    <t>1770887846</t>
  </si>
  <si>
    <t xml:space="preserve">POST OAKS CARE CENTER                             </t>
  </si>
  <si>
    <t>339420701</t>
  </si>
  <si>
    <t>1306146733</t>
  </si>
  <si>
    <t xml:space="preserve">AUDUBON BEHAVIORAL HEALTHCARE OF LONGVIEW LLC-OCEANS BEHAVIORAL HOSPITAL OF LONGVIEW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</si>
  <si>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</si>
  <si>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</si>
  <si>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</si>
  <si>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</si>
  <si>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</si>
  <si>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</si>
  <si>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</si>
  <si>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</si>
  <si>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</si>
  <si>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>314300001</t>
  </si>
  <si>
    <t>1134401466</t>
  </si>
  <si>
    <t xml:space="preserve">CARROLLTON SPRINGS LLC                            </t>
  </si>
  <si>
    <t>386993501</t>
  </si>
  <si>
    <t>1306870399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</si>
  <si>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</si>
  <si>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</si>
  <si>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</si>
  <si>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</si>
  <si>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315472601</t>
  </si>
  <si>
    <t>1962786608</t>
  </si>
  <si>
    <t xml:space="preserve">C &amp; I HOLDINGS LLC-LONE STAR BEHAVORIAL HEALTH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</si>
  <si>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</si>
  <si>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</si>
  <si>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</si>
  <si>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</si>
  <si>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</si>
  <si>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</si>
  <si>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>021801801</t>
  </si>
  <si>
    <t>1306806153</t>
  </si>
  <si>
    <t xml:space="preserve">SHANNON MEDICAL CENTER-SHANNON W TX MEM HOSP                             </t>
  </si>
  <si>
    <t>021214401</t>
  </si>
  <si>
    <t>1235212895</t>
  </si>
  <si>
    <t xml:space="preserve">DEVEREUX FOUNDATION-DEVEREUX-TEXAS TREATMENT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</si>
  <si>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</si>
  <si>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</si>
  <si>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</si>
  <si>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</si>
  <si>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</si>
  <si>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</si>
  <si>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112746602</t>
  </si>
  <si>
    <t>1922078815</t>
  </si>
  <si>
    <t xml:space="preserve">GLEN OAKS HOSPITAL INC-GLEN OAKS HOSPITAL                        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</si>
  <si>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</si>
  <si>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</si>
  <si>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</si>
  <si>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</si>
  <si>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</si>
  <si>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</si>
  <si>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</si>
  <si>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</si>
  <si>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</si>
  <si>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</si>
  <si>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</si>
  <si>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</si>
  <si>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</si>
  <si>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</si>
  <si>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</si>
  <si>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</si>
  <si>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</si>
  <si>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</si>
  <si>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>136492909</t>
  </si>
  <si>
    <t>1992708705</t>
  </si>
  <si>
    <t xml:space="preserve">LUBBOCK REGIONAL MHMR CENTER                      </t>
  </si>
  <si>
    <t>021771301</t>
  </si>
  <si>
    <t>1740347087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</si>
  <si>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</si>
  <si>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</si>
  <si>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</si>
  <si>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</si>
  <si>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</si>
  <si>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</si>
  <si>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</si>
  <si>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137962012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</si>
  <si>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</si>
  <si>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</si>
  <si>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</si>
  <si>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</si>
  <si>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</si>
  <si>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</si>
  <si>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</si>
  <si>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</si>
  <si>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352075101</t>
  </si>
  <si>
    <t>1891193868</t>
  </si>
  <si>
    <t xml:space="preserve">OCEANS BEHAVIORAL HOSPITAL OF KATY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</si>
  <si>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</si>
  <si>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</si>
  <si>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</si>
  <si>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341027602</t>
  </si>
  <si>
    <t>1689004939</t>
  </si>
  <si>
    <t xml:space="preserve">OCEANS BEHAVORIAL HOSPITAL OF LUFKIN LLC-OCEANS BEHAVORIAL HOSPITAL OF LUFKIN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</si>
  <si>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</si>
  <si>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</si>
  <si>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</si>
  <si>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</si>
  <si>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</si>
  <si>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</si>
  <si>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</si>
  <si>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</si>
  <si>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</si>
  <si>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</si>
  <si>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</si>
  <si>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</si>
  <si>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</si>
  <si>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</si>
  <si>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</si>
  <si>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</si>
  <si>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</si>
  <si>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</si>
  <si>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</si>
  <si>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</si>
  <si>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</si>
  <si>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</si>
  <si>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</si>
  <si>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</si>
  <si>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</si>
  <si>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</si>
  <si>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</si>
  <si>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352273201</t>
  </si>
  <si>
    <t>1376954263</t>
  </si>
  <si>
    <t xml:space="preserve">SRP BEHAVIORAL HOSPITAL OF PLANO LLC-WELLBRIDGE HEALTHCARE OF PLANO                    </t>
  </si>
  <si>
    <t>351415002</t>
  </si>
  <si>
    <t>1447672910</t>
  </si>
  <si>
    <t xml:space="preserve">SRP OCEANS HOSPITAL OF FORTWORTH LLC-WELLBRIDGE HEALTHCARE OF FORT WORTH               </t>
  </si>
  <si>
    <t>362439701</t>
  </si>
  <si>
    <t>1184014433</t>
  </si>
  <si>
    <t xml:space="preserve">SRP OCEANS HOSPITAL OF SAN MARCOS LLC-WELLBRIDGE HEALTHCARE OF SAN MARCOS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</si>
  <si>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</si>
  <si>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</si>
  <si>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</si>
  <si>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</si>
  <si>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</si>
  <si>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</si>
  <si>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</si>
  <si>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</si>
  <si>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</si>
  <si>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</si>
  <si>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</si>
  <si>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</si>
  <si>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</si>
  <si>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</si>
  <si>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</si>
  <si>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</si>
  <si>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</si>
  <si>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</si>
  <si>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>191968002</t>
  </si>
  <si>
    <t>1386779304</t>
  </si>
  <si>
    <t xml:space="preserve">UNIVERSITY BEHAVIORAL HEALTH OF EL PASO LLC       </t>
  </si>
  <si>
    <t>175289103</t>
  </si>
  <si>
    <t>1376607002</t>
  </si>
  <si>
    <t xml:space="preserve">UNIVERSITY OF TEXAS SOUTHWESTERN MEDICAL CENTER AT-UT SOUTHWESTERN UNIVERSITY HOSPITAL  ZALE LIPSHY  </t>
  </si>
  <si>
    <t>195995901</t>
  </si>
  <si>
    <t>1073512000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</si>
  <si>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</si>
  <si>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</si>
  <si>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</si>
  <si>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</si>
  <si>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</si>
  <si>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</si>
  <si>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</si>
  <si>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>197976703</t>
  </si>
  <si>
    <t>1053778860</t>
  </si>
  <si>
    <t xml:space="preserve">VIBRA SPECIALTY HOSPITAL OF DALLAS LLC-VIBRA HOSPITAL OF RICHARDSON                      </t>
  </si>
  <si>
    <t>220351504</t>
  </si>
  <si>
    <t>1528348489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</si>
  <si>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</si>
  <si>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</si>
  <si>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</si>
  <si>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</si>
  <si>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Tarrant</t>
  </si>
  <si>
    <t>288563403</t>
  </si>
  <si>
    <t>1285930891</t>
  </si>
  <si>
    <t xml:space="preserve">BAYLOR INSTITUTE FOR REHABILITATION AT FRISCO-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</si>
  <si>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</si>
  <si>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</si>
  <si>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</si>
  <si>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112721903</t>
  </si>
  <si>
    <t>1538465901</t>
  </si>
  <si>
    <t xml:space="preserve">BIR JV LLP-BAYLOR INSTITUTE FOR REHABILITATION               </t>
  </si>
  <si>
    <t>308032701</t>
  </si>
  <si>
    <t>1386902138</t>
  </si>
  <si>
    <t xml:space="preserve">PRIME HEALTHCARE SERVICES PAMPA LLC-PAMPA REGIONAL MEDICAL CENTER                     </t>
  </si>
  <si>
    <t>190809701</t>
  </si>
  <si>
    <t>1609091693</t>
  </si>
  <si>
    <t xml:space="preserve">CENTRAL TEXAS REHABILITATION HOSPITAL LLC-CENTRAL TEXAS REHABILITATION HOSPITAL             </t>
  </si>
  <si>
    <t>094353202</t>
  </si>
  <si>
    <t>1467453902</t>
  </si>
  <si>
    <t xml:space="preserve">CHRISTUS HEALTH ARK LA TEX-CHRISTUS ST MICHAEL REHABILITATION HOSPITAL       </t>
  </si>
  <si>
    <t>396546901</t>
  </si>
  <si>
    <t>1851889463</t>
  </si>
  <si>
    <t>BIR JV LLP-BAYLOR SCOTT AND WHITE INSTITUTE FOR REHABILITATIO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</si>
  <si>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</si>
  <si>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</si>
  <si>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</si>
  <si>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</si>
  <si>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</si>
  <si>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</si>
  <si>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094349003</t>
  </si>
  <si>
    <t>1689648339</t>
  </si>
  <si>
    <t>CMS REHAB OF WF LP-ENCOMPASS HEALTH REHABILITATION HOSPITAL OF WICHIT</t>
  </si>
  <si>
    <t>344945603</t>
  </si>
  <si>
    <t>1821439183</t>
  </si>
  <si>
    <t xml:space="preserve">CORPUS CHRISTI REHABILITATION HOSPITAL LLC        </t>
  </si>
  <si>
    <t>358006003</t>
  </si>
  <si>
    <t>1952784985</t>
  </si>
  <si>
    <t xml:space="preserve">COVENANT REHABILITATION HOSPITAL OF LUBBOCK LLC-TRUSTPOINT REHABILITATION HOSPITAL OF LUBBOCK     </t>
  </si>
  <si>
    <t>365612601</t>
  </si>
  <si>
    <t>1114340080</t>
  </si>
  <si>
    <t xml:space="preserve">ASPIRE HOSPITAL LLC                               </t>
  </si>
  <si>
    <t>312476002</t>
  </si>
  <si>
    <t>1396902540</t>
  </si>
  <si>
    <t xml:space="preserve">GLOBALREHAB FORT WORTH, LP-                                                  </t>
  </si>
  <si>
    <t>349912101</t>
  </si>
  <si>
    <t>1568695146</t>
  </si>
  <si>
    <t xml:space="preserve">GLOBALREHAB SAN ANTONIO LP-SELECT REHABILITATION HOSPITAL OF SAN ANTONIO     </t>
  </si>
  <si>
    <t>377705401</t>
  </si>
  <si>
    <t>1528596889</t>
  </si>
  <si>
    <t xml:space="preserve">NORTH HOUSTON TRMC LLC-TOMBALL REGIONAL MEDICAL CENTER                   </t>
  </si>
  <si>
    <t>199329702</t>
  </si>
  <si>
    <t>1699749341</t>
  </si>
  <si>
    <t>HEALTH SOUTH CITY VIEW REHABILITATION HOSPITAL-ENCOMPASS HEALTH REHABILITATION HOSPITAL OF CITY V</t>
  </si>
  <si>
    <t>094347402</t>
  </si>
  <si>
    <t>1144294893</t>
  </si>
  <si>
    <t xml:space="preserve">HEALTHSOUTH PLANO REHABILITATION HOSPITAL LLC-HEALTHSOUTH PLANO REHABILITATION HOSPITAL         </t>
  </si>
  <si>
    <t>309446801</t>
  </si>
  <si>
    <t>1548546088</t>
  </si>
  <si>
    <t xml:space="preserve">HEALTHSOUTH REHAB  HOSPITAL OF SOUTH AUSTIN LLC-HEALTHSOUTH REHABILITATION  HOSPITAL OF AUSTIN    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</si>
  <si>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</si>
  <si>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</si>
  <si>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</si>
  <si>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</si>
  <si>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</si>
  <si>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</si>
  <si>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094351601</t>
  </si>
  <si>
    <t>1821061532</t>
  </si>
  <si>
    <t>HEALTHSOUTH REHABILITATION-ENCOMPASS HEALTH  REHABILITATION HOSPITAL OF MIDLA</t>
  </si>
  <si>
    <t>209804801</t>
  </si>
  <si>
    <t>1477731156</t>
  </si>
  <si>
    <t>HEALTHSOUTH REHABILITATION HOSPITAL NORTH HOUSTON-ENCOMPASS HEALTH REHABILITATION HOSPITAL VISION PA</t>
  </si>
  <si>
    <t>313188001</t>
  </si>
  <si>
    <t>1659539567</t>
  </si>
  <si>
    <t xml:space="preserve">HEALTHSOUTH REHABILITATION HOSPITAL OF ABILENE LLC-HEALTHSOUTH REHABILITATION HOSPITAL OF ABILENE    </t>
  </si>
  <si>
    <t>301006801</t>
  </si>
  <si>
    <t>1275813610</t>
  </si>
  <si>
    <t xml:space="preserve">HEALTHSOUTH REHABILITATION HOSPITAL OF CYPRESS LLC-                                                  </t>
  </si>
  <si>
    <t>314562501</t>
  </si>
  <si>
    <t>1982920773</t>
  </si>
  <si>
    <t xml:space="preserve">HEALTHSOUTH REHABILITATION HOSPITAL OF DALLAS LLC-HEALTHSOUTH REHABILITATION HOSPITAL OF DALLAS     </t>
  </si>
  <si>
    <t>094343303</t>
  </si>
  <si>
    <t>1851364558</t>
  </si>
  <si>
    <t xml:space="preserve">HEALTHSOUTH REHABILITATION HOSPITAL OF FORT WORTH-                                                  </t>
  </si>
  <si>
    <t>337018101</t>
  </si>
  <si>
    <t>1366871600</t>
  </si>
  <si>
    <t xml:space="preserve">HEALTH SOUTH REHABILITATION HOSPITAL OF HUMBLE-                                                  </t>
  </si>
  <si>
    <t>379347301</t>
  </si>
  <si>
    <t>1750655833</t>
  </si>
  <si>
    <t xml:space="preserve">INNOVATIONS COMMUNITY MENTAL HEALTH CENTER-                                                  </t>
  </si>
  <si>
    <t>199238002</t>
  </si>
  <si>
    <t>1720279342</t>
  </si>
  <si>
    <t xml:space="preserve">HEALTHSOUTH REHABILITATION HOSPITAL OF RICHARDSON </t>
  </si>
  <si>
    <t>209190201</t>
  </si>
  <si>
    <t>1245422567</t>
  </si>
  <si>
    <t xml:space="preserve">HEALTHSOUTH REHABILITATION HOSPITAL OF ROUND ROCK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</si>
  <si>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</si>
  <si>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</si>
  <si>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</si>
  <si>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</si>
  <si>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</si>
  <si>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</si>
  <si>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</si>
  <si>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</si>
  <si>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</si>
  <si>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021175701</t>
  </si>
  <si>
    <t>1649243353</t>
  </si>
  <si>
    <t>HEALTHSOUTH REHABILITATION OF TEXARKANA INC-ENCOMPASS HEALTH REHABILITATION HOSPITAL OF TEXARK</t>
  </si>
  <si>
    <t>021168201</t>
  </si>
  <si>
    <t>1548233265</t>
  </si>
  <si>
    <t>HEALTHSOUTH REHAB INSTITUTUE OF SAN ANTONIO RIOSA-ENCOMPASS HEALTH REHABILITATION HOSPITAL OF SAN AN</t>
  </si>
  <si>
    <t>382091201</t>
  </si>
  <si>
    <t>1144756578</t>
  </si>
  <si>
    <t>HEALTHSOUTH REHABILITATION HOSPITAL OF PEARLAND LL-HEALTHSOUTH REHABILITATION OF HOSPITAL OF PEARLAND</t>
  </si>
  <si>
    <t>350658601</t>
  </si>
  <si>
    <t>1710389929</t>
  </si>
  <si>
    <t xml:space="preserve">LAREDO REHABILITATION HOSPITAL LLC-                                                  </t>
  </si>
  <si>
    <t>395486901</t>
  </si>
  <si>
    <t>1346729159</t>
  </si>
  <si>
    <t>BAYLOR SCOTT &amp; WHITE MEDICAL CENTERS - CAPITOL ARE-BAYLOR SCOTT &amp; WHITE MEDICAL CENTER - PFLUGERVILLE</t>
  </si>
  <si>
    <t>1285280057</t>
  </si>
  <si>
    <t>220238402</t>
  </si>
  <si>
    <t>1043457583</t>
  </si>
  <si>
    <t xml:space="preserve">MEMORIAL HERMANN REHABILITATION HOSPITAL KATY-                                                  </t>
  </si>
  <si>
    <t>391576104</t>
  </si>
  <si>
    <t>1114435260</t>
  </si>
  <si>
    <t xml:space="preserve">CROCKETT MEDICAL CENTER LLC-CROCKETT MEDICAL CENTER                           </t>
  </si>
  <si>
    <t>Rural Private</t>
  </si>
  <si>
    <t>398568101</t>
  </si>
  <si>
    <t>1285699835</t>
  </si>
  <si>
    <t xml:space="preserve">WEBSTER SURGICAL SPECIALTY HOSPITAL, LTD-HOUSTON PHYSICIANS HOSPITAL                       </t>
  </si>
  <si>
    <t>291429301</t>
  </si>
  <si>
    <t>1801191853</t>
  </si>
  <si>
    <t xml:space="preserve">NEW BRAUNFELS REG REHAB HOSP INC-                                                  </t>
  </si>
  <si>
    <t>133252009</t>
  </si>
  <si>
    <t>1992285282</t>
  </si>
  <si>
    <t>MRSA Central</t>
  </si>
  <si>
    <t>367514201</t>
  </si>
  <si>
    <t>1831550680</t>
  </si>
  <si>
    <t xml:space="preserve">PAM SQUARED AT BEAUMONT, LLC-                                                  </t>
  </si>
  <si>
    <t>388635001</t>
  </si>
  <si>
    <t>1013085083</t>
  </si>
  <si>
    <t xml:space="preserve">SCOTT &amp; WHITE CONTINUING CARE HOSPITAL-BAYLOR SCOTT &amp; WHITE CONTINUING CARE HOSPITAL     </t>
  </si>
  <si>
    <t>325177904</t>
  </si>
  <si>
    <t>1043552177</t>
  </si>
  <si>
    <t xml:space="preserve">POST ACUTE MEDICAL AT ALLEN LLC-PAM REHABILITATION HOSPITAL OF ALLEN              </t>
  </si>
  <si>
    <t>400811201</t>
  </si>
  <si>
    <t>1346724879</t>
  </si>
  <si>
    <t xml:space="preserve">EL PASO BEHAVIORAL HOSPITAL LLC-RIO VISTA BEHAVIORAL HEALTH                       </t>
  </si>
  <si>
    <t>212203801</t>
  </si>
  <si>
    <t>1770740359</t>
  </si>
  <si>
    <t xml:space="preserve">REHABILIATION INSTITUTE OF DENTON LLC-SELELCT REHABILITATIOIN HOSPITAL OF DENTON        </t>
  </si>
  <si>
    <t>389645801</t>
  </si>
  <si>
    <t>1174021695</t>
  </si>
  <si>
    <t xml:space="preserve">REHABILITATION HOSPITAL LLC-UT HEALTH EAST TEXAS REHABILITATION HOSPITAL      </t>
  </si>
  <si>
    <t>218868201</t>
  </si>
  <si>
    <t>1922321447</t>
  </si>
  <si>
    <t xml:space="preserve">REHABILITATION HOSPITAL OF MESQUITE LLC-MESQUITE REHABILITATION INSTITUTE                 </t>
  </si>
  <si>
    <t>399034301</t>
  </si>
  <si>
    <t>1245284223</t>
  </si>
  <si>
    <t xml:space="preserve">METHODIST HEALTHCARE SYSTEM OF SAN ANTONIO LTD LLP-METHODIST HOSPITAL                                </t>
  </si>
  <si>
    <t>399761101</t>
  </si>
  <si>
    <t>1790252674</t>
  </si>
  <si>
    <t xml:space="preserve">OCEANS BEHAVIORAL HOSPITAL OF PASADENA LLC-OCEANS BEHAVIORAL HOSPITAL OF PASADENA            </t>
  </si>
  <si>
    <t>173995503</t>
  </si>
  <si>
    <t>1093712697</t>
  </si>
  <si>
    <t xml:space="preserve">SOUTH TEXAS REHABILITATION HOSPITAL LP-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</si>
  <si>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</si>
  <si>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</si>
  <si>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</si>
  <si>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292096906</t>
  </si>
  <si>
    <t>1154775401</t>
  </si>
  <si>
    <t>Hidalgo</t>
  </si>
  <si>
    <t>391264401</t>
  </si>
  <si>
    <t>1740791748</t>
  </si>
  <si>
    <t xml:space="preserve">WOODLAND SPINGS LLC-WOODLAND SPRINGS                                  </t>
  </si>
  <si>
    <t>393492901</t>
  </si>
  <si>
    <t>1114493830</t>
  </si>
  <si>
    <t xml:space="preserve">ALL VALLEY SPEECH THERAPY PLLC-                                                  </t>
  </si>
  <si>
    <t>184505902</t>
  </si>
  <si>
    <t>1316911068</t>
  </si>
  <si>
    <t>TRINITY MOTHER FRANCES REHABILITATION HOSPITAL-CHRISTUS TRINITY MOTHER FRANCES REHABILITATION HOS</t>
  </si>
  <si>
    <t>322878502</t>
  </si>
  <si>
    <t>1417225434</t>
  </si>
  <si>
    <t xml:space="preserve">TRIUMPH REHABILIATION HOSPITAL OF NORTHEAST HOUSTO-KINDRED REHABILITATION HOSPITAL NORTHEAST HOUSTON </t>
  </si>
  <si>
    <t>398846101</t>
  </si>
  <si>
    <t>1619476926</t>
  </si>
  <si>
    <t xml:space="preserve">APOLLO REHAB HOSPITAL LLC-SUGAR LAND REHAB HOSPITAL LLC                     </t>
  </si>
  <si>
    <t>322879305</t>
  </si>
  <si>
    <t>1730425190</t>
  </si>
  <si>
    <t xml:space="preserve">BSA HOSPITAL LLC-REHAB UNIT                                        </t>
  </si>
  <si>
    <t>Lubbock</t>
  </si>
  <si>
    <t>398605101</t>
  </si>
  <si>
    <t>1568899391</t>
  </si>
  <si>
    <t xml:space="preserve">HILLCREST BAPTIST MEDICAL CENTER-BAYLOR SCOTT &amp; WHITE MEDICAL CENTER HILLCREST     </t>
  </si>
  <si>
    <t>395270701</t>
  </si>
  <si>
    <t>1427506385</t>
  </si>
  <si>
    <t xml:space="preserve">PAM REHABILITATION HOSPITAL OF ROUND ROCK LLC-PAM REHABILITATION HOSPITAL OF ROUND ROCK         </t>
  </si>
  <si>
    <t>334224803</t>
  </si>
  <si>
    <t>1750713012</t>
  </si>
  <si>
    <t xml:space="preserve">VIBRA REHABILITATION HOSPITAL OF AMARILLO LLC-VIBRA REHABILITATION HOSPITAL OF AMARILLO         </t>
  </si>
  <si>
    <t>357697701</t>
  </si>
  <si>
    <t>1740693316</t>
  </si>
  <si>
    <t xml:space="preserve">VIBRA REHABILITATION HOSPITAL OF EL PASO, LLC-HIGHLANDS REHABILITATION HOSPITAL                 </t>
  </si>
  <si>
    <t>386625301</t>
  </si>
  <si>
    <t>1003340639</t>
  </si>
  <si>
    <t xml:space="preserve">POST ACUTE MEDICAL REHABILITATION HOSPITAL OF CORP-PAM REHABILITATION HOSPITAL OF CORPUS CHRISTI     </t>
  </si>
  <si>
    <t>347731701</t>
  </si>
  <si>
    <t>1861818809</t>
  </si>
  <si>
    <t xml:space="preserve">WARM SPRINGS REHABILITATION HOSPITAL OF KYLE LLC-                                                  </t>
  </si>
  <si>
    <t>350452401</t>
  </si>
  <si>
    <t>1073952339</t>
  </si>
  <si>
    <t xml:space="preserve">WARM SPRINGS REHABILITATION HOSPITAL OF VICTORIA L-PAM REHABILITATION HOSPITAL OF VICTORIA           </t>
  </si>
  <si>
    <t>350453201</t>
  </si>
  <si>
    <t>1538551791</t>
  </si>
  <si>
    <t xml:space="preserve">WESLACO REGIONAL REHABILITATION HOSPITAL, LLC-                                                  </t>
  </si>
  <si>
    <t>Other Harris</t>
  </si>
  <si>
    <t>Other Tarrant</t>
  </si>
  <si>
    <t>Rural Public</t>
  </si>
  <si>
    <t>Rural Public MRSA West</t>
  </si>
  <si>
    <t>Other MRSA Northeast</t>
  </si>
  <si>
    <t>Other Travis</t>
  </si>
  <si>
    <t>Other Dallas</t>
  </si>
  <si>
    <t>169553801</t>
  </si>
  <si>
    <t>Rural Public MRSA Central</t>
  </si>
  <si>
    <t>Other MRSA Central</t>
  </si>
  <si>
    <t>Other Lubbock</t>
  </si>
  <si>
    <t>Rural Private MRSA Northeast</t>
  </si>
  <si>
    <t>Children's</t>
  </si>
  <si>
    <t>Children's Dallas</t>
  </si>
  <si>
    <t>Other Bexar</t>
  </si>
  <si>
    <t>Children's Bexar</t>
  </si>
  <si>
    <t>Nueces</t>
  </si>
  <si>
    <t>Rural Private Nueces</t>
  </si>
  <si>
    <t>Rural Private MRSA Central</t>
  </si>
  <si>
    <t>Other MRSA West</t>
  </si>
  <si>
    <t>Children's Tarrant</t>
  </si>
  <si>
    <t>020943901</t>
  </si>
  <si>
    <t>Rural Private MRSA West</t>
  </si>
  <si>
    <t>Children's Nueces</t>
  </si>
  <si>
    <t>Other El Paso</t>
  </si>
  <si>
    <t>Rural Private Harris</t>
  </si>
  <si>
    <t>Children's El Paso</t>
  </si>
  <si>
    <t>Jefferson</t>
  </si>
  <si>
    <t>Other Jefferson</t>
  </si>
  <si>
    <t>Rural Public MRSA Northeast</t>
  </si>
  <si>
    <t>Other Hidalgo</t>
  </si>
  <si>
    <t>Children's Harris</t>
  </si>
  <si>
    <t>Rural Public Nueces</t>
  </si>
  <si>
    <t>Other Nueces</t>
  </si>
  <si>
    <t>Rural Private Travis</t>
  </si>
  <si>
    <t>Children's Travis</t>
  </si>
  <si>
    <t>094113001</t>
  </si>
  <si>
    <t>State-Owned</t>
  </si>
  <si>
    <t>State-Owned Dallas</t>
  </si>
  <si>
    <t>094118902</t>
  </si>
  <si>
    <t>IMD Harris</t>
  </si>
  <si>
    <t>Rural Private Hidalgo</t>
  </si>
  <si>
    <t>Rural Public Jefferson</t>
  </si>
  <si>
    <t>Rural Private Jefferson</t>
  </si>
  <si>
    <t>Non-Urban Public</t>
  </si>
  <si>
    <t>Non-Urban Public Nueces</t>
  </si>
  <si>
    <t>Rural Private Lubbock</t>
  </si>
  <si>
    <t>Rural Public Lubbock</t>
  </si>
  <si>
    <t>Rural Public Tarrant</t>
  </si>
  <si>
    <t>Urban Public</t>
  </si>
  <si>
    <t>Urban Public El Paso</t>
  </si>
  <si>
    <t>121775403</t>
  </si>
  <si>
    <t>Urban Public Nueces</t>
  </si>
  <si>
    <t>Urban Public Harris</t>
  </si>
  <si>
    <t>Non-Urban Public Dallas</t>
  </si>
  <si>
    <t>Rural Private Tarrant</t>
  </si>
  <si>
    <t>Rural Public Harris</t>
  </si>
  <si>
    <t>Rural Public Bexar</t>
  </si>
  <si>
    <t>121789503</t>
  </si>
  <si>
    <t>Rural Private Bexar</t>
  </si>
  <si>
    <t>Children's Lubbock</t>
  </si>
  <si>
    <t>Non-Urban Public MRSA West</t>
  </si>
  <si>
    <t>121816602</t>
  </si>
  <si>
    <t>Rural Private Dallas</t>
  </si>
  <si>
    <t>Urban Public Tarrant</t>
  </si>
  <si>
    <t>Urban Public Travis</t>
  </si>
  <si>
    <t>127295703</t>
  </si>
  <si>
    <t>Urban Public Dallas</t>
  </si>
  <si>
    <t>Non-Urban Public Harris</t>
  </si>
  <si>
    <t>Rural Public Hidalgo</t>
  </si>
  <si>
    <t>130601104</t>
  </si>
  <si>
    <t>Urban Public Lubbock</t>
  </si>
  <si>
    <t>133245406</t>
  </si>
  <si>
    <t>Urban Public MRSA West</t>
  </si>
  <si>
    <t>IMD El Paso</t>
  </si>
  <si>
    <t>Urban Public Bexar</t>
  </si>
  <si>
    <t>IMD MRSA Northeast</t>
  </si>
  <si>
    <t>IMD Travis</t>
  </si>
  <si>
    <t>IMD MRSA West</t>
  </si>
  <si>
    <t>IMD Tarrant</t>
  </si>
  <si>
    <t>136326908</t>
  </si>
  <si>
    <t>IMD Bexar</t>
  </si>
  <si>
    <t>IMD Dallas</t>
  </si>
  <si>
    <t>137226005</t>
  </si>
  <si>
    <t>IMD MRSA Central</t>
  </si>
  <si>
    <t>IMD Lubbock</t>
  </si>
  <si>
    <t>137245009</t>
  </si>
  <si>
    <t>137962006</t>
  </si>
  <si>
    <t>Non-Urban Public Bexar</t>
  </si>
  <si>
    <t>IMD Hidalgo</t>
  </si>
  <si>
    <t>175289101</t>
  </si>
  <si>
    <t>194997601</t>
  </si>
  <si>
    <t>197976701</t>
  </si>
  <si>
    <t>220351501</t>
  </si>
  <si>
    <t>347495902</t>
  </si>
  <si>
    <t>358006001</t>
  </si>
  <si>
    <t xml:space="preserve">357697701 </t>
  </si>
  <si>
    <t>IP UPL Gap</t>
  </si>
  <si>
    <t>OP UPL Gap</t>
  </si>
  <si>
    <t>NAIP Payments</t>
  </si>
  <si>
    <t>Y</t>
  </si>
  <si>
    <t>NSGO</t>
  </si>
  <si>
    <t>YOAKUM COMMUNITY HOSPITAL</t>
  </si>
  <si>
    <t>451346</t>
  </si>
  <si>
    <t>N</t>
  </si>
  <si>
    <t>Private</t>
  </si>
  <si>
    <t>WOODLAND HEIGHTS MEDICAL CENTER</t>
  </si>
  <si>
    <t>450484</t>
  </si>
  <si>
    <t>WINNIE COMMUNITY HOSPITAL LLC</t>
  </si>
  <si>
    <t>451328</t>
  </si>
  <si>
    <t>WINKLER COUNTY MEMORIAL HOSP</t>
  </si>
  <si>
    <t>094204701</t>
  </si>
  <si>
    <t>451314</t>
  </si>
  <si>
    <t>WILSON COUNTY MEMORIAL HOSPITAL DISTRICT</t>
  </si>
  <si>
    <t>450108</t>
  </si>
  <si>
    <t>WILBARGER COUNTY HOSPITAL DISTRICT</t>
  </si>
  <si>
    <t>450584</t>
  </si>
  <si>
    <t>Not Considered</t>
  </si>
  <si>
    <t>WEATHERFORD TEXAS HOSPITAL COMPANY LLC</t>
  </si>
  <si>
    <t>450203</t>
  </si>
  <si>
    <t>WARM SPRINGS REHABILITATION HOSPITAL OF VICTORIA L</t>
  </si>
  <si>
    <t>673056</t>
  </si>
  <si>
    <t>WARM SPRINGS REHABILITATION HOSPITAL OF KYLE LLC</t>
  </si>
  <si>
    <t>673057</t>
  </si>
  <si>
    <t>WALKER COUNTY HOSPITAL CORPORATION</t>
  </si>
  <si>
    <t>450347</t>
  </si>
  <si>
    <t>W J MANGOLD MEMORIAL HOSPITAL</t>
  </si>
  <si>
    <t>451337</t>
  </si>
  <si>
    <t>VISTA COMMUNITY MEDICAL CENTER HOSPITAL LLP</t>
  </si>
  <si>
    <t>450831</t>
  </si>
  <si>
    <t>VIBRA REHABILITATION HOSPITAL OF EL PASO, LLC</t>
  </si>
  <si>
    <t>453086</t>
  </si>
  <si>
    <t>VHS SAN ANTONIO PARTNERS LLC</t>
  </si>
  <si>
    <t>450058</t>
  </si>
  <si>
    <t>VHS HARLINGEN HOSPITAL COMPANY LLC</t>
  </si>
  <si>
    <t>450033</t>
  </si>
  <si>
    <t>VHS BROWNSVILLE HOSPITAL COMPANY LLC</t>
  </si>
  <si>
    <t>450028</t>
  </si>
  <si>
    <t>VAL VERDE HOSPITAL CORPORATION</t>
  </si>
  <si>
    <t>450154</t>
  </si>
  <si>
    <t>UVALDE COUNTY HOSPITAL AUTHORITY</t>
  </si>
  <si>
    <t>121782006</t>
  </si>
  <si>
    <t>450177</t>
  </si>
  <si>
    <t>USMD HOSPITAL AT FORT WORTH LP</t>
  </si>
  <si>
    <t>198248001</t>
  </si>
  <si>
    <t>670046</t>
  </si>
  <si>
    <t>1568656502</t>
  </si>
  <si>
    <t>USMD HOSPITAL AT ARLINGTON LP</t>
  </si>
  <si>
    <t>450872</t>
  </si>
  <si>
    <t>US PAIN AND SPINE HOSPITAL LP</t>
  </si>
  <si>
    <t>094212002</t>
  </si>
  <si>
    <t>450797</t>
  </si>
  <si>
    <t>1538117452</t>
  </si>
  <si>
    <t>State-owned</t>
  </si>
  <si>
    <t>SGO</t>
  </si>
  <si>
    <t>UNIVERSITY OF TEXAS SOUTHWESTERN MEDICAL CENTER AT</t>
  </si>
  <si>
    <t>450766</t>
  </si>
  <si>
    <t>1417010653</t>
  </si>
  <si>
    <t>450044</t>
  </si>
  <si>
    <t>UNIVERSITY OF TEXAS MEDICAL BRANCH AT GALVESTON</t>
  </si>
  <si>
    <t>094092602</t>
  </si>
  <si>
    <t>450018</t>
  </si>
  <si>
    <t>1548226988</t>
  </si>
  <si>
    <t>UNIVERSITY OF TEXAS HEALTH SCIENCE CENTER AT TYLER</t>
  </si>
  <si>
    <t>127278304</t>
  </si>
  <si>
    <t>450690</t>
  </si>
  <si>
    <t>1417941295</t>
  </si>
  <si>
    <t>UNIVERSITY MEDICAL CENTER</t>
  </si>
  <si>
    <t>450686</t>
  </si>
  <si>
    <t>UNITED REGIONAL HEALTHCARE</t>
  </si>
  <si>
    <t>450010</t>
  </si>
  <si>
    <t>UHS OF TEXOMA INC</t>
  </si>
  <si>
    <t>450324</t>
  </si>
  <si>
    <t>1851390967</t>
  </si>
  <si>
    <t>TYLER REGIONAL HOSPITAL LLC</t>
  </si>
  <si>
    <t>450083</t>
  </si>
  <si>
    <t>TYLER COUNTY HOSPITAL</t>
  </si>
  <si>
    <t>450460</t>
  </si>
  <si>
    <t>TRIUMPH SOUTHWEST LP</t>
  </si>
  <si>
    <t>452080</t>
  </si>
  <si>
    <t>TRIUMPH HOSPITAL OF NORTH HOUSTON LP</t>
  </si>
  <si>
    <t>452074</t>
  </si>
  <si>
    <t>TRIUMPH HOSPITAL OF EAST HOUSTON LP</t>
  </si>
  <si>
    <t>452075</t>
  </si>
  <si>
    <t>TRINITY MOTHER FRANCES REHABILITATION HOSPITAL</t>
  </si>
  <si>
    <t>453056</t>
  </si>
  <si>
    <t>TRINITY MC LLC</t>
  </si>
  <si>
    <t>450730</t>
  </si>
  <si>
    <t>TRANSITIONAL HOSPITALS CORPORATION OF TEXAS LLC</t>
  </si>
  <si>
    <t>452028</t>
  </si>
  <si>
    <t>TOPS SPECIALTY HOSPITAL, LTD</t>
  </si>
  <si>
    <t>450774</t>
  </si>
  <si>
    <t>TITUS COUNTY MEM HOSP DIST</t>
  </si>
  <si>
    <t>450080</t>
  </si>
  <si>
    <t>THE UNIVERSITY OF TEXAS MD ANDERSON CANCER CENTER</t>
  </si>
  <si>
    <t>112672402</t>
  </si>
  <si>
    <t>450076</t>
  </si>
  <si>
    <t>1174582050</t>
  </si>
  <si>
    <t>THE METHODIST HOSPITAL</t>
  </si>
  <si>
    <t>450358</t>
  </si>
  <si>
    <t>THE MEDICAL CENTER OF SOUTHEAST TEXAS LP</t>
  </si>
  <si>
    <t>450518</t>
  </si>
  <si>
    <t>THC HOUSTON LLC</t>
  </si>
  <si>
    <t>452039</t>
  </si>
  <si>
    <t>TEXAS SPINE AND JOINT HOSPITAL LTD</t>
  </si>
  <si>
    <t>450864</t>
  </si>
  <si>
    <t>Childrens</t>
  </si>
  <si>
    <t>TEXAS SCOTTISH RITE HOSPITAL FOR CRIPPLED CHILDREN</t>
  </si>
  <si>
    <t>453314</t>
  </si>
  <si>
    <t>TEXAS REGIONAL MEDICAL CENTER LTD</t>
  </si>
  <si>
    <t>670060</t>
  </si>
  <si>
    <t>TEXAS PRESBYTERIAN HOSPITAL OF DALLAS</t>
  </si>
  <si>
    <t>450462</t>
  </si>
  <si>
    <t>TEXAS INSTITUTE FOR SURGERY LLP</t>
  </si>
  <si>
    <t>450889</t>
  </si>
  <si>
    <t>TEXAS HEART HOSPITAL OF THE SOUTHWEST LLP</t>
  </si>
  <si>
    <t>670025</t>
  </si>
  <si>
    <t>TEXAS HEALTH PRESBYTERIAN HOSPTAL PLANO</t>
  </si>
  <si>
    <t>450771</t>
  </si>
  <si>
    <t>TEXAS HEALTH PRESBYTERIAN HOSPITAL KAUFMAN</t>
  </si>
  <si>
    <t>450292</t>
  </si>
  <si>
    <t>TEXAS HEALTH PRESBYTERIAN HOSPITAL DENTON</t>
  </si>
  <si>
    <t>450743</t>
  </si>
  <si>
    <t>TEXAS HEALTH PRESBYTERIAN HOSPITAL ALLEN</t>
  </si>
  <si>
    <t>450840</t>
  </si>
  <si>
    <t>TEXAS HEALTH HUGULEY INC</t>
  </si>
  <si>
    <t>450677</t>
  </si>
  <si>
    <t>TEXAS HEALTH HARRIS METHODIST HOSPITAL STEPHENVILL</t>
  </si>
  <si>
    <t>450351</t>
  </si>
  <si>
    <t>TEXAS HEALTH HARRIS METHODIST HOSPITAL SOUTHWEST F</t>
  </si>
  <si>
    <t>450779</t>
  </si>
  <si>
    <t>TEXAS HEALTH HARRIS METHODIST HOSPITAL HURST EULES</t>
  </si>
  <si>
    <t>450639</t>
  </si>
  <si>
    <t>1104845015</t>
  </si>
  <si>
    <t>TEXAS HEALTH HARRIS METHODIST HOSPITAL FORT WORTH</t>
  </si>
  <si>
    <t>450135</t>
  </si>
  <si>
    <t>TEXAS HEALTH HARRIS METHODIST HOSPITAL CLEBURNE</t>
  </si>
  <si>
    <t>450148</t>
  </si>
  <si>
    <t>TEXAS HEALTH HARRIS METHODIST HOSPITAL AZLE</t>
  </si>
  <si>
    <t>450419</t>
  </si>
  <si>
    <t>TEXAS HEALTH HARRIS METHODIST HOSPITAL ALLIANCE</t>
  </si>
  <si>
    <t>670085</t>
  </si>
  <si>
    <t>TEXAS HEALTH ARLINGTON MEMORIAL HOSPITAL</t>
  </si>
  <si>
    <t>450064</t>
  </si>
  <si>
    <t>TEXAS GENERAL HOSPITAL - VZRMC LP</t>
  </si>
  <si>
    <t>371495801</t>
  </si>
  <si>
    <t>670117</t>
  </si>
  <si>
    <t>1720474919</t>
  </si>
  <si>
    <t>TEXAS GENERAL HOSPITAL</t>
  </si>
  <si>
    <t>318137201</t>
  </si>
  <si>
    <t>670083</t>
  </si>
  <si>
    <t>1245523372</t>
  </si>
  <si>
    <t>TEXAS CHILDRENS HOSPITAL</t>
  </si>
  <si>
    <t>453304</t>
  </si>
  <si>
    <t>TERRY MEMORIAL HOSPITAL DISTRICT</t>
  </si>
  <si>
    <t>450399</t>
  </si>
  <si>
    <t>TENET HOSPITALS LIMITED</t>
  </si>
  <si>
    <t>670120</t>
  </si>
  <si>
    <t>670047</t>
  </si>
  <si>
    <t>450002</t>
  </si>
  <si>
    <t>1700801909</t>
  </si>
  <si>
    <t>TENET FRISCO LTD</t>
  </si>
  <si>
    <t>450885</t>
  </si>
  <si>
    <t>TARRANT COUNTY HOSPITAL DISTRICT</t>
  </si>
  <si>
    <t>450039</t>
  </si>
  <si>
    <t>SWISHER MEMORIAL HEALTHCARE SYSTEM</t>
  </si>
  <si>
    <t>451349</t>
  </si>
  <si>
    <t>SWEENY COMMUNITY HOSPITAL</t>
  </si>
  <si>
    <t>451311</t>
  </si>
  <si>
    <t>STONEWALL MEMORIAL HOSPITAL DISTRICT</t>
  </si>
  <si>
    <t>451318</t>
  </si>
  <si>
    <t>STEPHENS MEMORIAL HOSPITAL</t>
  </si>
  <si>
    <t>337991901</t>
  </si>
  <si>
    <t>450498</t>
  </si>
  <si>
    <t>1285065623</t>
  </si>
  <si>
    <t>STARR COUNTY MEMORIAL HOSPITAL</t>
  </si>
  <si>
    <t>450654</t>
  </si>
  <si>
    <t>STAMFORD MEMORIAL HOSPITAL</t>
  </si>
  <si>
    <t>126842708</t>
  </si>
  <si>
    <t>450306</t>
  </si>
  <si>
    <t>1649224825</t>
  </si>
  <si>
    <t>ST. LUKE'S COMMUNITY DEVELOPMENT CORPORATION-SUGAR</t>
  </si>
  <si>
    <t>670053</t>
  </si>
  <si>
    <t>ST MARKS MEDICAL CENTER</t>
  </si>
  <si>
    <t>670004</t>
  </si>
  <si>
    <t>ST LUKES PATIENTS MEDICAL CENTER</t>
  </si>
  <si>
    <t>670031</t>
  </si>
  <si>
    <t>ST LUKES LAKESIDE HOSPITAL LLC</t>
  </si>
  <si>
    <t>670059</t>
  </si>
  <si>
    <t>ST LUKES HOSPITAL AT THE VINTAGE</t>
  </si>
  <si>
    <t>339153401</t>
  </si>
  <si>
    <t>670075</t>
  </si>
  <si>
    <t>1710314141</t>
  </si>
  <si>
    <t>ST LUKES COMMUNITY HEALTH SERVICES</t>
  </si>
  <si>
    <t>450862</t>
  </si>
  <si>
    <t>ST JOSEPH HEALTHSOUTH REHABILITATION HOSPITAL LLC</t>
  </si>
  <si>
    <t>673065</t>
  </si>
  <si>
    <t>ST ELIZABETH FAMILY PRACTICE</t>
  </si>
  <si>
    <t>450573</t>
  </si>
  <si>
    <t>ST DAVID'S HEALTHCARE PARTNERSHIP LP LLP</t>
  </si>
  <si>
    <t>450809</t>
  </si>
  <si>
    <t>ST DAVIDS HEALTHCARE PARTNERSHIP LP LLP</t>
  </si>
  <si>
    <t>450713</t>
  </si>
  <si>
    <t>450718</t>
  </si>
  <si>
    <t>ST DAVIDS COMMUNITY HOSPITAL</t>
  </si>
  <si>
    <t>450431</t>
  </si>
  <si>
    <t>SOUTHWEST GENERAL HOSPITAL LP</t>
  </si>
  <si>
    <t>450697</t>
  </si>
  <si>
    <t>SOUTHLAKE SPECIALTY HOSPITAL LLC</t>
  </si>
  <si>
    <t>450888</t>
  </si>
  <si>
    <t>SOUTH TEXAS REHABILITATION HOSPITAL LP</t>
  </si>
  <si>
    <t>453092</t>
  </si>
  <si>
    <t>SOUTH TEXAS HEALTH SYSTEM</t>
  </si>
  <si>
    <t>450119</t>
  </si>
  <si>
    <t>1770573586</t>
  </si>
  <si>
    <t>SOMERVELL COUNTY HOSPITAL DISTRICT</t>
  </si>
  <si>
    <t>450451</t>
  </si>
  <si>
    <t>SOLARA HOSPITAL HARLINGEN</t>
  </si>
  <si>
    <t>452101</t>
  </si>
  <si>
    <t>SJ MEDICAL CENTER LLC</t>
  </si>
  <si>
    <t>181706601</t>
  </si>
  <si>
    <t>450035</t>
  </si>
  <si>
    <t>1154361475</t>
  </si>
  <si>
    <t>SIERRA MEDICAL CENTER</t>
  </si>
  <si>
    <t>450668</t>
  </si>
  <si>
    <t>1215969787</t>
  </si>
  <si>
    <t>SID PETERSON MEMORIAL HOSPITAL</t>
  </si>
  <si>
    <t>450007</t>
  </si>
  <si>
    <t>SHRINERS HOSPITALS FOR CHILDREN</t>
  </si>
  <si>
    <t>453311</t>
  </si>
  <si>
    <t>SHRINERS HOSPITAL FOR CHILDREN</t>
  </si>
  <si>
    <t>453312</t>
  </si>
  <si>
    <t>SHERMAN GRAYSON HOSPITAL LLC</t>
  </si>
  <si>
    <t>450469</t>
  </si>
  <si>
    <t>1013957836</t>
  </si>
  <si>
    <t>SHANNON MEDICAL CENTER</t>
  </si>
  <si>
    <t>450571</t>
  </si>
  <si>
    <t>1992707228</t>
  </si>
  <si>
    <t>SHAMROCK GENERAL HOSPITAL</t>
  </si>
  <si>
    <t>451340</t>
  </si>
  <si>
    <t>SETON HEALTHCARE</t>
  </si>
  <si>
    <t>453310</t>
  </si>
  <si>
    <t>SETON FAMILY OF HOSPITALS</t>
  </si>
  <si>
    <t>286326801</t>
  </si>
  <si>
    <t>450143</t>
  </si>
  <si>
    <t>1154612638</t>
  </si>
  <si>
    <t>670056</t>
  </si>
  <si>
    <t>670041</t>
  </si>
  <si>
    <t>450867</t>
  </si>
  <si>
    <t>450865</t>
  </si>
  <si>
    <t>450124</t>
  </si>
  <si>
    <t>450056</t>
  </si>
  <si>
    <t>451371</t>
  </si>
  <si>
    <t>451365</t>
  </si>
  <si>
    <t>SEMINOLE HOSPITAL DISTRICT</t>
  </si>
  <si>
    <t>451358</t>
  </si>
  <si>
    <t>SELECT SPECIALTY HOSPITAL LONGVIEW INC</t>
  </si>
  <si>
    <t>452087</t>
  </si>
  <si>
    <t>SELECT SPECIALTY HOSPITAL DALLAS INC</t>
  </si>
  <si>
    <t>452022</t>
  </si>
  <si>
    <t>SCURRY COUNTY HOSPITAL DISTRICT</t>
  </si>
  <si>
    <t>451384</t>
  </si>
  <si>
    <t>SCOTT AND WHITE MEMORIAL HOSPITAL</t>
  </si>
  <si>
    <t>450054</t>
  </si>
  <si>
    <t>SCOTT AND WHITE HOSPITAL TAYLOR</t>
  </si>
  <si>
    <t>451374</t>
  </si>
  <si>
    <t>SCOTT AND WHITE HOSPITAL ROUND ROCK</t>
  </si>
  <si>
    <t>670034</t>
  </si>
  <si>
    <t>SCOTT AND WHITE HOSPITAL COLLEGE STATION</t>
  </si>
  <si>
    <t>670088</t>
  </si>
  <si>
    <t>SCOTT AND WHITE HOSPITAL - LLANO</t>
  </si>
  <si>
    <t>450219</t>
  </si>
  <si>
    <t>SCOTT &amp; WHITE HOSPITAL-MARBLE FALLS</t>
  </si>
  <si>
    <t>670108</t>
  </si>
  <si>
    <t>SCOTT &amp;  WHITE HOSPITAL BRENHAM</t>
  </si>
  <si>
    <t>450187</t>
  </si>
  <si>
    <t>SCENIC MOUNTAIN MEDICAL CENTER</t>
  </si>
  <si>
    <t>450653</t>
  </si>
  <si>
    <t>SCCI HOSPITAL EL PASO  LLC</t>
  </si>
  <si>
    <t>452079</t>
  </si>
  <si>
    <t>SAN JACINTO METHODIST HOSPITAL</t>
  </si>
  <si>
    <t>450424</t>
  </si>
  <si>
    <t>SAN ANGELO COMMUNITY MEDICAL CENTER</t>
  </si>
  <si>
    <t>450340</t>
  </si>
  <si>
    <t>SAINT JOSEPH REGIONAL HEALTH CENTER</t>
  </si>
  <si>
    <t>450011</t>
  </si>
  <si>
    <t>ROLLING PLAINS MEMORIAL HOSPITAL</t>
  </si>
  <si>
    <t>450055</t>
  </si>
  <si>
    <t>ROCKWALL REGIONAL HOSPITAL LLC</t>
  </si>
  <si>
    <t>670044</t>
  </si>
  <si>
    <t>ROCKDALE BLACKHAWK LLC</t>
  </si>
  <si>
    <t>183086102</t>
  </si>
  <si>
    <t>451357</t>
  </si>
  <si>
    <t>1306933692</t>
  </si>
  <si>
    <t>RESOLUTE HOSPITAL COMPANY LLC</t>
  </si>
  <si>
    <t>670098</t>
  </si>
  <si>
    <t>REFUGIO COUNTY MEMORIAL HOSPITAL DISTRICT</t>
  </si>
  <si>
    <t>451317</t>
  </si>
  <si>
    <t>REEVES COUNTY HOSPITAL DISTRICT</t>
  </si>
  <si>
    <t>451377</t>
  </si>
  <si>
    <t>PROVIDENCE HOSPITAL OF NORTH HOUSTON LLC</t>
  </si>
  <si>
    <t>370663201</t>
  </si>
  <si>
    <t>670119</t>
  </si>
  <si>
    <t>1467836841</t>
  </si>
  <si>
    <t>PROVIDENCE HEALTH SERVICES OF WACO</t>
  </si>
  <si>
    <t>450042</t>
  </si>
  <si>
    <t>PROMISE HOSPITAL OF WICHITA FALLS INC</t>
  </si>
  <si>
    <t>339884401</t>
  </si>
  <si>
    <t>452068</t>
  </si>
  <si>
    <t>1346671849</t>
  </si>
  <si>
    <t>PRIME HEALTHCARE SERVICES PAMPA LLC</t>
  </si>
  <si>
    <t>450099</t>
  </si>
  <si>
    <t>PRIME HEALTHCARE SERVICES MESQUITE LLC</t>
  </si>
  <si>
    <t>450688</t>
  </si>
  <si>
    <t>PRHC ENNIS LP</t>
  </si>
  <si>
    <t>450833</t>
  </si>
  <si>
    <t>PREFERRED HOSPITAL LEASING VAN HORN INC</t>
  </si>
  <si>
    <t>451338</t>
  </si>
  <si>
    <t>PREFERRED HOSPITAL LEASING MULESHOE INC</t>
  </si>
  <si>
    <t>451372</t>
  </si>
  <si>
    <t>PREFERRED HOSPITAL LEASING INC</t>
  </si>
  <si>
    <t>451355</t>
  </si>
  <si>
    <t>PREFERRED HOSPITAL LEASING HEMPHILL INC</t>
  </si>
  <si>
    <t>451361</t>
  </si>
  <si>
    <t>PREFERRED HOSPITAL LEASING ELDORADO INC</t>
  </si>
  <si>
    <t>451304</t>
  </si>
  <si>
    <t>PREFERRED HOSPITAL LEASING COLEMAN INC</t>
  </si>
  <si>
    <t>451347</t>
  </si>
  <si>
    <t>POST ACUTE MEDICAL AT SAN ANTONIO LLC</t>
  </si>
  <si>
    <t>453035</t>
  </si>
  <si>
    <t>POST ACUTE MEDICAL AT LULING LLC</t>
  </si>
  <si>
    <t>452062</t>
  </si>
  <si>
    <t>PIPELINE EAST DALLAS LLC</t>
  </si>
  <si>
    <t>450678</t>
  </si>
  <si>
    <t>PHYSICIANS SURGICAL HOSPITALS LLC</t>
  </si>
  <si>
    <t>450875</t>
  </si>
  <si>
    <t>PHYSICIANS MEDICAL CENTER LLC</t>
  </si>
  <si>
    <t>450891</t>
  </si>
  <si>
    <t>PECOS COUNTY MEMORIAL HOSPITAL</t>
  </si>
  <si>
    <t>451389</t>
  </si>
  <si>
    <t>PARMER COUNTY COMMUNITY HOSPITAL</t>
  </si>
  <si>
    <t>451300</t>
  </si>
  <si>
    <t>PARKVIEW REGIONAL HOSPITAL</t>
  </si>
  <si>
    <t>450400</t>
  </si>
  <si>
    <t>PARKLAND MEMORIAL HOSPITAL</t>
  </si>
  <si>
    <t>450015</t>
  </si>
  <si>
    <t>1932123247</t>
  </si>
  <si>
    <t>PAM SQUARED AT TEXARKANA LLC</t>
  </si>
  <si>
    <t>452061</t>
  </si>
  <si>
    <t>PALO PINTO GENERAL HOSPITAL</t>
  </si>
  <si>
    <t>450565</t>
  </si>
  <si>
    <t>PALESTINE PRINCIPAL HEALTHCARE LIMITED PARTNERSHIP</t>
  </si>
  <si>
    <t>450747</t>
  </si>
  <si>
    <t>1164510673</t>
  </si>
  <si>
    <t>PALACIOS COMMUNITY MEDICAL CENTER</t>
  </si>
  <si>
    <t>451332</t>
  </si>
  <si>
    <t>ORTHOPEDIC  HOSPITAL LTD</t>
  </si>
  <si>
    <t>450804</t>
  </si>
  <si>
    <t>ODESSA REGIONAL HOSPITAL LP</t>
  </si>
  <si>
    <t>450661</t>
  </si>
  <si>
    <t>OCHILTREE GENERAL HOSPITAL</t>
  </si>
  <si>
    <t>451359</t>
  </si>
  <si>
    <t>OCH HOLDINGS</t>
  </si>
  <si>
    <t>453308</t>
  </si>
  <si>
    <t>Non-urban Public</t>
  </si>
  <si>
    <t>OAK BEND MEDICAL CENTER</t>
  </si>
  <si>
    <t>450330</t>
  </si>
  <si>
    <t>NORTHWEST TEXAS  HEALTH CARE SYSTEM INC</t>
  </si>
  <si>
    <t>450209</t>
  </si>
  <si>
    <t>1467442418</t>
  </si>
  <si>
    <t>NORTH TEXAS - MCA, LLC</t>
  </si>
  <si>
    <t>670103</t>
  </si>
  <si>
    <t>NORTH RUNNELS COUNTY HOSPITAL</t>
  </si>
  <si>
    <t>451315</t>
  </si>
  <si>
    <t>NORTH HOUSTON - TRMC, LLC</t>
  </si>
  <si>
    <t>450670</t>
  </si>
  <si>
    <t>1750819025</t>
  </si>
  <si>
    <t>NORTH CYPRESS MEDICAL CENTER OPERATION COMPANY LTD</t>
  </si>
  <si>
    <t>189049301</t>
  </si>
  <si>
    <t>670024</t>
  </si>
  <si>
    <t>1285681064</t>
  </si>
  <si>
    <t>NOCONA HOSPITAL DISTRICT</t>
  </si>
  <si>
    <t>450641</t>
  </si>
  <si>
    <t>NIX HOSPITALS SYSTEM LLC</t>
  </si>
  <si>
    <t>297342201</t>
  </si>
  <si>
    <t>450130</t>
  </si>
  <si>
    <t>1801168190</t>
  </si>
  <si>
    <t>NHCI OF HILLSBORO INC</t>
  </si>
  <si>
    <t>450192</t>
  </si>
  <si>
    <t>NEW LIFECARE HOSPITALS OF NORTH TEXAS LLC</t>
  </si>
  <si>
    <t>331172201</t>
  </si>
  <si>
    <t>452044</t>
  </si>
  <si>
    <t>1023451077</t>
  </si>
  <si>
    <t>NAVARRO REGIONAL HOSPITAL</t>
  </si>
  <si>
    <t>450447</t>
  </si>
  <si>
    <t>NACOGDOCHES MEDICAL CENTER</t>
  </si>
  <si>
    <t>450656</t>
  </si>
  <si>
    <t>NACOGDOCHES COUNTY HOSPITAL DISTRICT</t>
  </si>
  <si>
    <t>450508</t>
  </si>
  <si>
    <t>MUENSTER HOSPITAL DISTRICT</t>
  </si>
  <si>
    <t>451335</t>
  </si>
  <si>
    <t>MSH PARTNERS LLC</t>
  </si>
  <si>
    <t>450422</t>
  </si>
  <si>
    <t>MOTHER FRANCES HOSPITAL WINNSBORO</t>
  </si>
  <si>
    <t>451381</t>
  </si>
  <si>
    <t>MOTHER FRANCES HOSPITAL REGIONAL HEALTHCARE CENTER</t>
  </si>
  <si>
    <t>450102</t>
  </si>
  <si>
    <t>MOTHER FRANCES HOSPITAL JACKSONVILLE</t>
  </si>
  <si>
    <t>451319</t>
  </si>
  <si>
    <t>MOORE COUNTY HOSPITAL</t>
  </si>
  <si>
    <t>451386</t>
  </si>
  <si>
    <t>MITCHELL COUNTY HOSPITAL DISTRICT</t>
  </si>
  <si>
    <t>451342</t>
  </si>
  <si>
    <t>MISSION HOSPITAL INC</t>
  </si>
  <si>
    <t>450176</t>
  </si>
  <si>
    <t>MIDLAND COUNTY HOSPITAL DISTRCT</t>
  </si>
  <si>
    <t>450133</t>
  </si>
  <si>
    <t>MH EMERUS TOMBALL, LLC</t>
  </si>
  <si>
    <t>379968601</t>
  </si>
  <si>
    <t>670095</t>
  </si>
  <si>
    <t>1376073114</t>
  </si>
  <si>
    <t>MH EMERUS FIRST COLONY, LLC</t>
  </si>
  <si>
    <t>670058</t>
  </si>
  <si>
    <t>METROPLEX ADVENTIST HOSPITAL INC</t>
  </si>
  <si>
    <t>451323</t>
  </si>
  <si>
    <t>450152</t>
  </si>
  <si>
    <t>METROCREST HOSPITAL AUTHORITY</t>
  </si>
  <si>
    <t>450379</t>
  </si>
  <si>
    <t>METHODIST WILLOWBROOK</t>
  </si>
  <si>
    <t>450844</t>
  </si>
  <si>
    <t>METHODIST SUGAR LAND HOSPITAL</t>
  </si>
  <si>
    <t>450820</t>
  </si>
  <si>
    <t>METHODIST HOSPITALS OF DALLAS</t>
  </si>
  <si>
    <t>450537</t>
  </si>
  <si>
    <t>450051</t>
  </si>
  <si>
    <t>METHODIST HOSPITAL PLAINVIEW</t>
  </si>
  <si>
    <t>450539</t>
  </si>
  <si>
    <t>METHODIST HOSPITAL OF DALLAS</t>
  </si>
  <si>
    <t>670023</t>
  </si>
  <si>
    <t>450723</t>
  </si>
  <si>
    <t>METHODIST HOSPITAL LEVELLAND</t>
  </si>
  <si>
    <t>450755</t>
  </si>
  <si>
    <t>METHODIST HOSPITAL</t>
  </si>
  <si>
    <t>450388</t>
  </si>
  <si>
    <t>METHODIST HEALTHCARE SYSTEM OF SAN ANTONIO LTD LLP</t>
  </si>
  <si>
    <t>450165</t>
  </si>
  <si>
    <t>670055</t>
  </si>
  <si>
    <t>450780</t>
  </si>
  <si>
    <t>METHODIST HEALTH CENTERS</t>
  </si>
  <si>
    <t>670122</t>
  </si>
  <si>
    <t>670077</t>
  </si>
  <si>
    <t>MESA HILLS SPECIALTY HOSPITAL OPERATOR, LLC</t>
  </si>
  <si>
    <t>452035</t>
  </si>
  <si>
    <t>MEMORIAL SPECIALTY HOSPITAL</t>
  </si>
  <si>
    <t>121821603</t>
  </si>
  <si>
    <t>452031</t>
  </si>
  <si>
    <t>1497731426</t>
  </si>
  <si>
    <t>MEMORIAL MEDICAL CENTER SAN AUGUSTINE</t>
  </si>
  <si>
    <t>451360</t>
  </si>
  <si>
    <t>MEMORIAL MEDICAL CENTER OF EAST TEXAS</t>
  </si>
  <si>
    <t>450211</t>
  </si>
  <si>
    <t>MEMORIAL MEDICAL CENTER</t>
  </si>
  <si>
    <t>451356</t>
  </si>
  <si>
    <t>MEMORIAL HOSPITAL OF POLK COUNTY</t>
  </si>
  <si>
    <t>450395</t>
  </si>
  <si>
    <t>MEMORIAL HERMANN SUGAR LAND SURGICAL HOSPITAL LLP</t>
  </si>
  <si>
    <t>450860</t>
  </si>
  <si>
    <t>MEMORIAL HERMANN SPECIALTY HOSPITAL KINGWOOD LLC</t>
  </si>
  <si>
    <t>670005</t>
  </si>
  <si>
    <t>MEMORIAL HERMANN REHABILITATION HOSPITAL KATY</t>
  </si>
  <si>
    <t>673038</t>
  </si>
  <si>
    <t>MEMORIAL HERMANN HOSPITAL SYSTEM</t>
  </si>
  <si>
    <t>450684</t>
  </si>
  <si>
    <t>450847</t>
  </si>
  <si>
    <t>450848</t>
  </si>
  <si>
    <t>450610</t>
  </si>
  <si>
    <t>MEMORIAL HERMANN HEALTH SYSTEM</t>
  </si>
  <si>
    <t>337433201</t>
  </si>
  <si>
    <t>453025</t>
  </si>
  <si>
    <t>1710985098</t>
  </si>
  <si>
    <t>450184</t>
  </si>
  <si>
    <t>MEDINA COMMUNITY HOSPITAL</t>
  </si>
  <si>
    <t>451330</t>
  </si>
  <si>
    <t>MEDICAL CENTER OF LEWISVILLE SUBSIDIARY LP</t>
  </si>
  <si>
    <t>450669</t>
  </si>
  <si>
    <t>MCCAMEY HOSPITAL</t>
  </si>
  <si>
    <t>451309</t>
  </si>
  <si>
    <t>MAYHILL BEHAVIORAL HEALTH LLC</t>
  </si>
  <si>
    <t>670010</t>
  </si>
  <si>
    <t>MATAGORDA COUNTY HOSPITAL DISTRICT</t>
  </si>
  <si>
    <t>450465</t>
  </si>
  <si>
    <t>MARTIN COUNTY HOSPITAL DISTRICT</t>
  </si>
  <si>
    <t>451333</t>
  </si>
  <si>
    <t>MADISON ST JOSEPH HEALTH CENTER</t>
  </si>
  <si>
    <t>451316</t>
  </si>
  <si>
    <t>LYNN COUNTY HOSPITAL</t>
  </si>
  <si>
    <t>451351</t>
  </si>
  <si>
    <t>LUBBOCK HERITAGE HOSPITAL LLC</t>
  </si>
  <si>
    <t>450162</t>
  </si>
  <si>
    <t>LUBBOCK HEART HOSPITAL LLC</t>
  </si>
  <si>
    <t>450876</t>
  </si>
  <si>
    <t>LONGVIEW MEDICAL CENTER LP</t>
  </si>
  <si>
    <t>450702</t>
  </si>
  <si>
    <t>LITTLE RIVER HEALTHCARE CAMERON HOSPITAL</t>
  </si>
  <si>
    <t>342027501</t>
  </si>
  <si>
    <t>670094</t>
  </si>
  <si>
    <t>1619303641</t>
  </si>
  <si>
    <t>LIMESTONE MEDICAL CENTER</t>
  </si>
  <si>
    <t>451303</t>
  </si>
  <si>
    <t>LILLIAN M HUDSPETH MEMORIAL ER PHYS</t>
  </si>
  <si>
    <t>451324</t>
  </si>
  <si>
    <t>LIBERTY COUNTY HOSPITAL DISTRICT NO 1</t>
  </si>
  <si>
    <t>451375</t>
  </si>
  <si>
    <t>LAVACA MEDICAL CENTER HBP</t>
  </si>
  <si>
    <t>451376</t>
  </si>
  <si>
    <t>LAREDO REGIONAL MEDICAL CENTER LP</t>
  </si>
  <si>
    <t>450643</t>
  </si>
  <si>
    <t>LAREDO MEDICAL CENTER</t>
  </si>
  <si>
    <t>450029</t>
  </si>
  <si>
    <t>LANCASTER REGIONAL HOSPITAL LP</t>
  </si>
  <si>
    <t>670090</t>
  </si>
  <si>
    <t>LAMB HEALTHCARE CENTER</t>
  </si>
  <si>
    <t>450698</t>
  </si>
  <si>
    <t>LAKE POINTE MEDICAL CENTER</t>
  </si>
  <si>
    <t>450742</t>
  </si>
  <si>
    <t>LAKE GRANBURY MEDICAL CENTER</t>
  </si>
  <si>
    <t>450596</t>
  </si>
  <si>
    <t>KNOX COUNTY HOSPITAL</t>
  </si>
  <si>
    <t>450746</t>
  </si>
  <si>
    <t>KND DEVELOPMENT 68, LLC</t>
  </si>
  <si>
    <t>452073</t>
  </si>
  <si>
    <t>KNAPP MEDICAL CENTER</t>
  </si>
  <si>
    <t>450128</t>
  </si>
  <si>
    <t>KINGWOOD PLAZA HOSPITAL</t>
  </si>
  <si>
    <t>450775</t>
  </si>
  <si>
    <t>KINDRED HOSPITALS LIMITED PARTNERSHIP</t>
  </si>
  <si>
    <t>452023</t>
  </si>
  <si>
    <t>452019</t>
  </si>
  <si>
    <t>452016</t>
  </si>
  <si>
    <t>KELL WEST REGIONAL HOSPITAL LLC</t>
  </si>
  <si>
    <t>450827</t>
  </si>
  <si>
    <t>KARNES COUNTY HOSPITAL DISTRICT</t>
  </si>
  <si>
    <t>451364</t>
  </si>
  <si>
    <t>JACKSONVILLE HOSPITAL LLC</t>
  </si>
  <si>
    <t>450194</t>
  </si>
  <si>
    <t>JACKSON COUNTY HOSPITAL DISTRICT</t>
  </si>
  <si>
    <t>451363</t>
  </si>
  <si>
    <t>JACK COUNTY HOSPITAL DISTRICT</t>
  </si>
  <si>
    <t>450241</t>
  </si>
  <si>
    <t>HUNT MEMORIAL HOSPITAL DISTRICT</t>
  </si>
  <si>
    <t>450352</t>
  </si>
  <si>
    <t>HOUSTON PPH LLC</t>
  </si>
  <si>
    <t>450659</t>
  </si>
  <si>
    <t>HOUSTON NORTHWEST OPERATING COMPANY LLC</t>
  </si>
  <si>
    <t>450638</t>
  </si>
  <si>
    <t>HOUSTON METHODIST ST JOHN HOSPITAL</t>
  </si>
  <si>
    <t>450709</t>
  </si>
  <si>
    <t>HOUSTON METHODIST ST CATHERINE HOSPITAL</t>
  </si>
  <si>
    <t>452118</t>
  </si>
  <si>
    <t>HILLCREST BAPTIST MEDICAL CENTER</t>
  </si>
  <si>
    <t>450101</t>
  </si>
  <si>
    <t>HILL COUNTRY MEMORIAL HOSPITAL</t>
  </si>
  <si>
    <t>450604</t>
  </si>
  <si>
    <t>HH KILLEEN HEALTH SYSTEM LLC</t>
  </si>
  <si>
    <t>670080</t>
  </si>
  <si>
    <t>HERMANN HOSPITAL AMBULATORY</t>
  </si>
  <si>
    <t>450068</t>
  </si>
  <si>
    <t>HERITAGE PARK SURGICAL HOSPITAL, LLC</t>
  </si>
  <si>
    <t>670076</t>
  </si>
  <si>
    <t>HENDRICK MEDICAL CENTER</t>
  </si>
  <si>
    <t>450229</t>
  </si>
  <si>
    <t>HENDERSON HOSPITAL LLC</t>
  </si>
  <si>
    <t>450475</t>
  </si>
  <si>
    <t>HEMPHILL COUNTY HOSPITAL</t>
  </si>
  <si>
    <t>450578</t>
  </si>
  <si>
    <t>HEART OF TEXAS HEALTHCARE SYSTEM</t>
  </si>
  <si>
    <t>451348</t>
  </si>
  <si>
    <t>HEALTHSOUTH REHABILITATION OF TEXARKANA INC</t>
  </si>
  <si>
    <t>453053</t>
  </si>
  <si>
    <t>HEALTHSOUTH REHABILITATION HOSPITAL OF VINTAGE PAR</t>
  </si>
  <si>
    <t>673052</t>
  </si>
  <si>
    <t>HEALTHSOUTH REHABILITATION HOSPITAL OF SUGAR LAND</t>
  </si>
  <si>
    <t>673042</t>
  </si>
  <si>
    <t>HEALTHSOUTH REHABILITATION HOSPITAL OF ROUND ROCK</t>
  </si>
  <si>
    <t>673032</t>
  </si>
  <si>
    <t>HEALTHSOUTH REHABILITATION HOSPITAL OF RICHARDSON</t>
  </si>
  <si>
    <t>673029</t>
  </si>
  <si>
    <t>HEALTHSOUTH REHABILITATION HOSPITAL OF PEARLAND LL</t>
  </si>
  <si>
    <t>673066</t>
  </si>
  <si>
    <t>HEALTHSOUTH REHABILITATION HOSPITAL OF FORT WORTH</t>
  </si>
  <si>
    <t>453041</t>
  </si>
  <si>
    <t>HEALTHSOUTH REHABILITATION HOSPITAL OF DALLAS LLC</t>
  </si>
  <si>
    <t>673043</t>
  </si>
  <si>
    <t>HEALTHSOUTH REHABILITATION HOSPITAL OF CYPRESS LLC</t>
  </si>
  <si>
    <t>673050</t>
  </si>
  <si>
    <t>HEALTHSOUTH REHABILITATION HOSPITAL OF ABILENE LLC</t>
  </si>
  <si>
    <t>673039</t>
  </si>
  <si>
    <t>HEALTHSOUTH REHABILITATION HOSPITAL NORTH HOUSTON</t>
  </si>
  <si>
    <t>673034</t>
  </si>
  <si>
    <t>HEALTHSOUTH REHABILITATION  HOSPITAL THE WOODLANDS</t>
  </si>
  <si>
    <t>453059</t>
  </si>
  <si>
    <t>HEALTHSOUTH REHABILITATION</t>
  </si>
  <si>
    <t>453057</t>
  </si>
  <si>
    <t>HEALTHSOUTH REHABILIATION HOSPITAL OF ARLINGTON</t>
  </si>
  <si>
    <t>453040</t>
  </si>
  <si>
    <t>HEALTHSOUTH REHAB INSTITUTUE OF SAN ANTONIO RIOSA</t>
  </si>
  <si>
    <t>453031</t>
  </si>
  <si>
    <t>HEALTHSOUTH REHAB HOSPITAL OF THE MID-CITIES LLC</t>
  </si>
  <si>
    <t>673044</t>
  </si>
  <si>
    <t>HEALTHSOUTH REHAB  HOSPITAL OF SOUTH AUSTIN LLC</t>
  </si>
  <si>
    <t>673054</t>
  </si>
  <si>
    <t>HEALTHSOUTH PLANO REHABILITATION HOSPITAL LLC</t>
  </si>
  <si>
    <t>453047</t>
  </si>
  <si>
    <t>HEALTHBRIDGE CHILDRENS HOSPITAL- HOUSTON LTD</t>
  </si>
  <si>
    <t>453309</t>
  </si>
  <si>
    <t>HEALTH SOUTH REHABILITATION HOSPITAL OF HUMBLE</t>
  </si>
  <si>
    <t>453029</t>
  </si>
  <si>
    <t>HEALTH SOUTH CITY VIEW REHABILITATION HOSPITAL</t>
  </si>
  <si>
    <t>453042</t>
  </si>
  <si>
    <t>HCN EP HORIZON CITY LLC</t>
  </si>
  <si>
    <t>670124</t>
  </si>
  <si>
    <t>HARRISON COUNTY HOSPITAL ASSOCIATION</t>
  </si>
  <si>
    <t>450032</t>
  </si>
  <si>
    <t>HARRIS COUNTY HOSPITAL DISTRICT</t>
  </si>
  <si>
    <t>450289</t>
  </si>
  <si>
    <t>HARLINGEN MEDICAL CENTER LP</t>
  </si>
  <si>
    <t>450855</t>
  </si>
  <si>
    <t>HARDEMAN COUNTY MEMORIAL HOSPITAL</t>
  </si>
  <si>
    <t>451352</t>
  </si>
  <si>
    <t>HAMLIN HOSPITAL DISTRICT</t>
  </si>
  <si>
    <t>094131202</t>
  </si>
  <si>
    <t>450243</t>
  </si>
  <si>
    <t>1396739710</t>
  </si>
  <si>
    <t>HAMILTON HOSPITAL</t>
  </si>
  <si>
    <t>451354</t>
  </si>
  <si>
    <t>HAMILTON GENERAL HOSPITAL</t>
  </si>
  <si>
    <t>451392</t>
  </si>
  <si>
    <t>GUADALUPE COUNTY HOSPITAL BOARD</t>
  </si>
  <si>
    <t>450104</t>
  </si>
  <si>
    <t>GRIMES ST JOSEPH HEALTH CENTER</t>
  </si>
  <si>
    <t>451322</t>
  </si>
  <si>
    <t>GRAHAM GENERAL HOSPITAL</t>
  </si>
  <si>
    <t>450085</t>
  </si>
  <si>
    <t>GPCH LLC</t>
  </si>
  <si>
    <t>451369</t>
  </si>
  <si>
    <t>GOODALL WITCHER HOSPITAL</t>
  </si>
  <si>
    <t>137075116</t>
  </si>
  <si>
    <t>451385</t>
  </si>
  <si>
    <t>1962455832</t>
  </si>
  <si>
    <t>GOOD SHEPHERD MEDICAL CTR</t>
  </si>
  <si>
    <t>094095902</t>
  </si>
  <si>
    <t>450037</t>
  </si>
  <si>
    <t>1689663007</t>
  </si>
  <si>
    <t>GONZALES HEALTHCARE SYSTEMS</t>
  </si>
  <si>
    <t>450235</t>
  </si>
  <si>
    <t>GLOBALREHAB SAN ANTONIO LP</t>
  </si>
  <si>
    <t>673040</t>
  </si>
  <si>
    <t>GAINESVILLE HOSPITAL DISTRICT</t>
  </si>
  <si>
    <t>121777003</t>
  </si>
  <si>
    <t>450090</t>
  </si>
  <si>
    <t>1922009331</t>
  </si>
  <si>
    <t>FT WORTH SURGICARE PARTNERS, LTD</t>
  </si>
  <si>
    <t>450880</t>
  </si>
  <si>
    <t>FRISCO MEDICAL CENTER</t>
  </si>
  <si>
    <t>450853</t>
  </si>
  <si>
    <t>FRIO HOSPITAL</t>
  </si>
  <si>
    <t>451391</t>
  </si>
  <si>
    <t>FORT DUNCAN REGIONAL MEDICAL CENTER LP</t>
  </si>
  <si>
    <t>450092</t>
  </si>
  <si>
    <t>FLOWER MOUND HOSPITAL PARTNERS LLC</t>
  </si>
  <si>
    <t>670068</t>
  </si>
  <si>
    <t>FIRST TEXAS HOSPITAL CY-FAIR, LLC</t>
  </si>
  <si>
    <t>670118</t>
  </si>
  <si>
    <t>FIRST TEXAS HOSPITAL CARROLLTON LLC</t>
  </si>
  <si>
    <t>354160901</t>
  </si>
  <si>
    <t>670110</t>
  </si>
  <si>
    <t>1336533595</t>
  </si>
  <si>
    <t>FANNIN COUNTY HOSPITAL AUTHORITY</t>
  </si>
  <si>
    <t>451370</t>
  </si>
  <si>
    <t>FALLS COMMUNITY HOSPITAL AND CLINIC</t>
  </si>
  <si>
    <t>450348</t>
  </si>
  <si>
    <t>ESSENT PRMC LP</t>
  </si>
  <si>
    <t>450196</t>
  </si>
  <si>
    <t>EMERUS BHS SA THOUSAND OAKS LLC</t>
  </si>
  <si>
    <t>670078</t>
  </si>
  <si>
    <t>EMERGENCY HOSPITAL SYSTEMS LLC</t>
  </si>
  <si>
    <t>670115</t>
  </si>
  <si>
    <t>ELECTRA HOSPITAL DISTRICT</t>
  </si>
  <si>
    <t>451343</t>
  </si>
  <si>
    <t>EL PASO SPECIALTY HOSPITAL LTD</t>
  </si>
  <si>
    <t>148322401</t>
  </si>
  <si>
    <t>450845</t>
  </si>
  <si>
    <t>1366427130</t>
  </si>
  <si>
    <t>EL PASO HEALTHCARE SYSTEM LTD</t>
  </si>
  <si>
    <t>450107</t>
  </si>
  <si>
    <t>EL PASO COUNTY HOSPITAL DISTRICT</t>
  </si>
  <si>
    <t>450024</t>
  </si>
  <si>
    <t>EL PASO CHILDRENS HOSPITAL</t>
  </si>
  <si>
    <t>453313</t>
  </si>
  <si>
    <t>EL CAMPO MEMORIAL HOSPITAL</t>
  </si>
  <si>
    <t>450694</t>
  </si>
  <si>
    <t>ECTOR COUNTY HOSPITAL DISTRICT</t>
  </si>
  <si>
    <t>450132</t>
  </si>
  <si>
    <t>EBD BEMC BURLESON, LLC</t>
  </si>
  <si>
    <t>670107</t>
  </si>
  <si>
    <t>EASTLAND MEMORIAL HOSPITAL DISTRICT</t>
  </si>
  <si>
    <t>450411</t>
  </si>
  <si>
    <t>EAST TEXAS MEDICAL CENTER QUITMAN</t>
  </si>
  <si>
    <t>389281201</t>
  </si>
  <si>
    <t>451380</t>
  </si>
  <si>
    <t>EAST TEXAS MEDICAL CENTER PITTSBURG</t>
  </si>
  <si>
    <t>138374715</t>
  </si>
  <si>
    <t>451367</t>
  </si>
  <si>
    <t>1720037559</t>
  </si>
  <si>
    <t>EAST TEXAS MEDICAL CENTER FAIRFIELD</t>
  </si>
  <si>
    <t>450658</t>
  </si>
  <si>
    <t>EAST TEXAS MEDICAL CENTER CARTHAGE</t>
  </si>
  <si>
    <t>094127002</t>
  </si>
  <si>
    <t>450210</t>
  </si>
  <si>
    <t>1801975107</t>
  </si>
  <si>
    <t>EAST EL PASO PHYSICIANS MEDICAL CENTER LLC</t>
  </si>
  <si>
    <t>450877</t>
  </si>
  <si>
    <t>DRISCOLL CHILDRENS HOSPITAL</t>
  </si>
  <si>
    <t>453301</t>
  </si>
  <si>
    <t>DOCTORS HOSPITAL 1997 LP</t>
  </si>
  <si>
    <t>450803</t>
  </si>
  <si>
    <t>DIMMIT REGIONAL HOSPITAL</t>
  </si>
  <si>
    <t>450620</t>
  </si>
  <si>
    <t>DETAR HOSPITAL</t>
  </si>
  <si>
    <t>450147</t>
  </si>
  <si>
    <t>1851343909</t>
  </si>
  <si>
    <t>DECATUR HOSPITAL AUTHORITY</t>
  </si>
  <si>
    <t>670116</t>
  </si>
  <si>
    <t>450271</t>
  </si>
  <si>
    <t>DEAF SMITH COUNTY HOSPITAL DISTRICT</t>
  </si>
  <si>
    <t>450155</t>
  </si>
  <si>
    <t>DAY SURGERY AT RENAISSANCE LLC</t>
  </si>
  <si>
    <t>450869</t>
  </si>
  <si>
    <t>DAWSON COUNTY HOSPITAL DISTRICT</t>
  </si>
  <si>
    <t>450489</t>
  </si>
  <si>
    <t>CY-FAIR MEDICAL CENTER HOSPITAL, LLC</t>
  </si>
  <si>
    <t>378029801</t>
  </si>
  <si>
    <t>450716</t>
  </si>
  <si>
    <t>1164952685</t>
  </si>
  <si>
    <t>CUMBERLAND SURGICAL HOSPITAL OF SAN ANTONIO LLC</t>
  </si>
  <si>
    <t>670112</t>
  </si>
  <si>
    <t>CUERO COMMUNITY HOSPITAL</t>
  </si>
  <si>
    <t>450597</t>
  </si>
  <si>
    <t>CROSBYTON CLINIC HOSPITAL</t>
  </si>
  <si>
    <t>451345</t>
  </si>
  <si>
    <t>CRANE COUNTY HOSPITAL DISTRICT</t>
  </si>
  <si>
    <t>451353</t>
  </si>
  <si>
    <t>CR EMERGENCY ROOM LLC</t>
  </si>
  <si>
    <t>670062</t>
  </si>
  <si>
    <t>COVENANT REHABILITATION HOSPITAL OF LUBBOCK LLC</t>
  </si>
  <si>
    <t>670050</t>
  </si>
  <si>
    <t>1518348747</t>
  </si>
  <si>
    <t>COVENANT MEDICAL CENTER</t>
  </si>
  <si>
    <t>453306</t>
  </si>
  <si>
    <t>COVENANT LONG TERM CARE LP</t>
  </si>
  <si>
    <t>452102</t>
  </si>
  <si>
    <t>COVENANT HEALTH SYSTEM</t>
  </si>
  <si>
    <t>450040</t>
  </si>
  <si>
    <t>COUNTY OF YOAKUM</t>
  </si>
  <si>
    <t>451308</t>
  </si>
  <si>
    <t>COUNTY OF WARD</t>
  </si>
  <si>
    <t>451373</t>
  </si>
  <si>
    <t>CORYELL COUNTY MEMORIAL HOSPITAL AUTHORITY</t>
  </si>
  <si>
    <t>451379</t>
  </si>
  <si>
    <t>CORPUS CHRISTI REHABILITATION HOSPITAL LLC</t>
  </si>
  <si>
    <t>673053</t>
  </si>
  <si>
    <t>CORNERSTONE REGIONAL HOSPITAL</t>
  </si>
  <si>
    <t>450825</t>
  </si>
  <si>
    <t>COON MEMORIAL HOSPITAL</t>
  </si>
  <si>
    <t>451331</t>
  </si>
  <si>
    <t>COOK CHILDRENS NORTHEAST HOSPITAL, LLC</t>
  </si>
  <si>
    <t>196882804</t>
  </si>
  <si>
    <t>670045</t>
  </si>
  <si>
    <t>1235299132</t>
  </si>
  <si>
    <t>COOK CHILDREN'S MEDICAL CENTER</t>
  </si>
  <si>
    <t>453300</t>
  </si>
  <si>
    <t>CONTINUECARE HOSPITAL OF MIDLAND INC</t>
  </si>
  <si>
    <t>452117</t>
  </si>
  <si>
    <t>CONTINUECARE HOSPITAL AT HENDRICK MEDICAL CENTER</t>
  </si>
  <si>
    <t>452029</t>
  </si>
  <si>
    <t>CONCHO COUNTY HOSPITAL</t>
  </si>
  <si>
    <t>451325</t>
  </si>
  <si>
    <t>COMMUNITY HOSPITAL OF BRAZOSPORT</t>
  </si>
  <si>
    <t>450072</t>
  </si>
  <si>
    <t>COMANCHE COUNTY MEDICAL CENTER COMPANY</t>
  </si>
  <si>
    <t>281406304</t>
  </si>
  <si>
    <t>451382</t>
  </si>
  <si>
    <t>1346544616</t>
  </si>
  <si>
    <t>COLUMBUS COMMUNITY HOSPITAL</t>
  </si>
  <si>
    <t>450370</t>
  </si>
  <si>
    <t>COLUMBIA VALLEY HEALTHCARE SYSTEMS LP</t>
  </si>
  <si>
    <t>450662</t>
  </si>
  <si>
    <t>COLUMBIA RIO GRANDE HEALTHCARE LP</t>
  </si>
  <si>
    <t>450711</t>
  </si>
  <si>
    <t>COLUMBIA PLAZA MED CTR OF FT WORTH SUBSIDIARY LP</t>
  </si>
  <si>
    <t>450672</t>
  </si>
  <si>
    <t>COLUMBIA NORTH HILLS HOSPITAL</t>
  </si>
  <si>
    <t>450087</t>
  </si>
  <si>
    <t>COLUMBIA MEDICAL CENTER OF PLANO LP</t>
  </si>
  <si>
    <t>450651</t>
  </si>
  <si>
    <t>COLUMBIA MEDICAL CENTER OF MCKINNEY SUBSIDIARY LP</t>
  </si>
  <si>
    <t>450403</t>
  </si>
  <si>
    <t>COLUMBIA MEDICAL CENTER OF LAS COLINAS, INC</t>
  </si>
  <si>
    <t>450822</t>
  </si>
  <si>
    <t>COLUMBIA MEDICAL CENTER OF DENTON SUBSIDIARY LP</t>
  </si>
  <si>
    <t>450634</t>
  </si>
  <si>
    <t>COLUMBIA MEDICAL CENTER OF ARLINGTON SUBSIDIARY LP</t>
  </si>
  <si>
    <t>450675</t>
  </si>
  <si>
    <t>COLUMBIA HOSPITAL MEDICAL CITY DALLAS, SUBSIDIARY</t>
  </si>
  <si>
    <t>450647</t>
  </si>
  <si>
    <t>COLLEGE STATION MEDICAL CENTER</t>
  </si>
  <si>
    <t>020860501</t>
  </si>
  <si>
    <t>450299</t>
  </si>
  <si>
    <t>1467403477</t>
  </si>
  <si>
    <t>CMS REHAB OF WF LP</t>
  </si>
  <si>
    <t>453054</t>
  </si>
  <si>
    <t>CLAY COUNTY MEMORIAL HOSPITAL</t>
  </si>
  <si>
    <t>451362</t>
  </si>
  <si>
    <t>CITIZENS MEDICAL CENTER COUNTY OF VICTORIA</t>
  </si>
  <si>
    <t>450023</t>
  </si>
  <si>
    <t>CHRISTUS SPOHN HEALTH SYSTEM CORPORATION</t>
  </si>
  <si>
    <t>450163</t>
  </si>
  <si>
    <t>450046</t>
  </si>
  <si>
    <t>1689641680</t>
  </si>
  <si>
    <t>450828</t>
  </si>
  <si>
    <t>450082</t>
  </si>
  <si>
    <t>CHRISTUS SANTA ROSA HEALTHCARE CORP</t>
  </si>
  <si>
    <t>450237</t>
  </si>
  <si>
    <t>CHRISTUS SANTA ROSA CHILDRENS</t>
  </si>
  <si>
    <t>453315</t>
  </si>
  <si>
    <t>CHRISTUS HOPKINS HEALTH ALLIANCE</t>
  </si>
  <si>
    <t>450236</t>
  </si>
  <si>
    <t>CHRISTUS HEALTH SOUTHEAST TEXAS</t>
  </si>
  <si>
    <t>450034</t>
  </si>
  <si>
    <t>CHRISTUS HEALTH ARK LATEX</t>
  </si>
  <si>
    <t>450801</t>
  </si>
  <si>
    <t>CHRISTUS HEALTH ARK LA TEX</t>
  </si>
  <si>
    <t>453065</t>
  </si>
  <si>
    <t>CHILDRESS COUNTY HOSPITAL DISTRICT</t>
  </si>
  <si>
    <t>450369</t>
  </si>
  <si>
    <t>CHILDRENS MEDICAL CENTER OF DALLAS</t>
  </si>
  <si>
    <t>453316</t>
  </si>
  <si>
    <t>453302</t>
  </si>
  <si>
    <t>450193</t>
  </si>
  <si>
    <t>CHG HOSPITAL HOUSTON LLC</t>
  </si>
  <si>
    <t>452032</t>
  </si>
  <si>
    <t>CHG HOSPITAL CONROE LLC</t>
  </si>
  <si>
    <t>452107</t>
  </si>
  <si>
    <t>CHG HOSPITAL AUSTIN LLC</t>
  </si>
  <si>
    <t>452034</t>
  </si>
  <si>
    <t>CHCA WOMANS HOSPITAL LP</t>
  </si>
  <si>
    <t>450674</t>
  </si>
  <si>
    <t>CHCA WEST HOUSTON LP</t>
  </si>
  <si>
    <t>450644</t>
  </si>
  <si>
    <t>CHCA PEARLAND, LP</t>
  </si>
  <si>
    <t>670106</t>
  </si>
  <si>
    <t>CHCA CONROE LP</t>
  </si>
  <si>
    <t>450222</t>
  </si>
  <si>
    <t>CHCA CLEAR LAKE  LP</t>
  </si>
  <si>
    <t>450617</t>
  </si>
  <si>
    <t>CHCA BAYSHORE LP</t>
  </si>
  <si>
    <t>450097</t>
  </si>
  <si>
    <t>CENTRAL TEXAS REHABILITATION HOSPITAL LLC</t>
  </si>
  <si>
    <t>673027</t>
  </si>
  <si>
    <t>CEDAR PARK REGIONAL MEDICAL CENTER</t>
  </si>
  <si>
    <t>670043</t>
  </si>
  <si>
    <t>CBSH,LLC</t>
  </si>
  <si>
    <t>670061</t>
  </si>
  <si>
    <t>CASTRO COUNTY HOSPITAL DISTRICT</t>
  </si>
  <si>
    <t>451350</t>
  </si>
  <si>
    <t>CAHRMC LLC</t>
  </si>
  <si>
    <t>451312</t>
  </si>
  <si>
    <t>BURLESON ST JOSEPH HEALTH CENTER</t>
  </si>
  <si>
    <t>451305</t>
  </si>
  <si>
    <t>BROWNWOOD REGIONAL MEDICAL CENTER</t>
  </si>
  <si>
    <t>450587</t>
  </si>
  <si>
    <t>BRIM HEALTHCARE OF TEXAS LLC</t>
  </si>
  <si>
    <t>450200</t>
  </si>
  <si>
    <t>BIR JV LLP</t>
  </si>
  <si>
    <t>453036</t>
  </si>
  <si>
    <t>BIG BEND REGIONAL MEDICAL CENTER</t>
  </si>
  <si>
    <t>451378</t>
  </si>
  <si>
    <t>BEXAR COUNTY HOSPITAL DISTRICT</t>
  </si>
  <si>
    <t>450213</t>
  </si>
  <si>
    <t>BELLVILLE ST JOSEPH HEALTH CENTER</t>
  </si>
  <si>
    <t>450253</t>
  </si>
  <si>
    <t>BAYSIDE COMMUNITY HOSPITAL</t>
  </si>
  <si>
    <t>451320</t>
  </si>
  <si>
    <t>BAYLOR UNIVERSITY MEDICAL CENTER</t>
  </si>
  <si>
    <t>450021</t>
  </si>
  <si>
    <t>BAYLOR REGIONAL MEDICAL CENTER AT PLANO</t>
  </si>
  <si>
    <t>450890</t>
  </si>
  <si>
    <t>BAYLOR MEDICAL CENTERS AT GARLAND AND MCKINNEY</t>
  </si>
  <si>
    <t>670082</t>
  </si>
  <si>
    <t>BAYLOR MEDICAL CENTER AT WAXAHACHIE</t>
  </si>
  <si>
    <t>450372</t>
  </si>
  <si>
    <t>BAYLOR MEDICAL CENTER AT IRVING</t>
  </si>
  <si>
    <t>450079</t>
  </si>
  <si>
    <t>BAYLOR MEDICAL CENTER AT GARLAND</t>
  </si>
  <si>
    <t>362293801</t>
  </si>
  <si>
    <t>450280</t>
  </si>
  <si>
    <t>1134127749</t>
  </si>
  <si>
    <t>BAYLOR MED CTR AT GRAPEVINE</t>
  </si>
  <si>
    <t>450563</t>
  </si>
  <si>
    <t>BAYLOR HEART AND VASCULAR CENTER</t>
  </si>
  <si>
    <t>450851</t>
  </si>
  <si>
    <t>BAYLOR COUNTY HOSPITAL DISTRICT</t>
  </si>
  <si>
    <t>450586</t>
  </si>
  <si>
    <t>BAYLOR ALL SAINTS MEDICAL CENTER</t>
  </si>
  <si>
    <t>450137</t>
  </si>
  <si>
    <t>BAY AREA REGIONAL MEDICAL CENTER LLC</t>
  </si>
  <si>
    <t>341698401</t>
  </si>
  <si>
    <t>670096</t>
  </si>
  <si>
    <t>1336574904</t>
  </si>
  <si>
    <t>BAY AREA HEALTHCARE GROUP, LTD</t>
  </si>
  <si>
    <t>450788</t>
  </si>
  <si>
    <t>BAPTIST ST ANTHONYS HEALTH SYSTEM</t>
  </si>
  <si>
    <t>450231</t>
  </si>
  <si>
    <t>BAPTIST HOSPITALS OF SOUTHEAST TEXAS</t>
  </si>
  <si>
    <t>450346</t>
  </si>
  <si>
    <t>BALLINGER MEMORIAL HOSPITAL</t>
  </si>
  <si>
    <t>451310</t>
  </si>
  <si>
    <t>AUSTIN CENTER FOR OUTPATIENT SURGERY   LP</t>
  </si>
  <si>
    <t>450808</t>
  </si>
  <si>
    <t>ATRIUM MEDICAL CENTER  LP</t>
  </si>
  <si>
    <t>452114</t>
  </si>
  <si>
    <t>ATHENS HOSPITAL LLC</t>
  </si>
  <si>
    <t>450389</t>
  </si>
  <si>
    <t>ASPIRE HOSPITAL LLC</t>
  </si>
  <si>
    <t>670093</t>
  </si>
  <si>
    <t>ARISE HEALTHCARE SYSTEM LLC</t>
  </si>
  <si>
    <t>334284201</t>
  </si>
  <si>
    <t>450871</t>
  </si>
  <si>
    <t>1295173664</t>
  </si>
  <si>
    <t>ANSON HOSPITAL DISTRICT</t>
  </si>
  <si>
    <t>450078</t>
  </si>
  <si>
    <t>ANDREWS COUNTY HOSPITAL DISTRICT</t>
  </si>
  <si>
    <t>450144</t>
  </si>
  <si>
    <t>AMH CATH LABS, LLC</t>
  </si>
  <si>
    <t>670071</t>
  </si>
  <si>
    <t>ADVENTIST HEALTH SYSTEM SUNBELT INC</t>
  </si>
  <si>
    <t>450272</t>
  </si>
  <si>
    <t>1821009242</t>
  </si>
  <si>
    <t>AD HOSPITAL EAST LLC</t>
  </si>
  <si>
    <t>670102</t>
  </si>
  <si>
    <t>ABILENE REGIONAL MEDICAL CENTER</t>
  </si>
  <si>
    <t>450558</t>
  </si>
  <si>
    <t>NAIP</t>
  </si>
  <si>
    <t>Medicare UPL Amount</t>
  </si>
  <si>
    <t>UPL GAP</t>
  </si>
  <si>
    <t>Specify if CAH - Y/N</t>
  </si>
  <si>
    <t>Ownership Category Type (Private, NSGO, SGO)</t>
  </si>
  <si>
    <t>State Provided</t>
  </si>
  <si>
    <t>2020 Master TPI</t>
  </si>
  <si>
    <t>Obtain from Medicare Cost Reports</t>
  </si>
  <si>
    <t>Unique ID number issued to providers by CMS</t>
  </si>
  <si>
    <t>Medicaid UPL Payments w/o UHRIP</t>
  </si>
  <si>
    <t>UPL Gap</t>
  </si>
  <si>
    <t>ASPIRE HOSPITAL, LLC</t>
  </si>
  <si>
    <t>BAPTIST HOSPITALS OF SOUTHEAST TEXAS - BEAUMONT</t>
  </si>
  <si>
    <t>BAPTIST ST. ANTHONY'S HOSPITAL</t>
  </si>
  <si>
    <t>BAYLOR EMERGENCY MEDICAL CENTER</t>
  </si>
  <si>
    <t>BAYLOR EMERGENCY MEDICAL CENTER AT AUBREY</t>
  </si>
  <si>
    <t>BAYLOR HEART &amp; VASCULAR HOSPITAL</t>
  </si>
  <si>
    <t>BAYLOR MEDICAL CENTER - IRVING</t>
  </si>
  <si>
    <t>BAYLOR MEDICAL CENTER AT CARROLLTON</t>
  </si>
  <si>
    <t>BAYLOR MEDICAL CENTER AT UPTOWN</t>
  </si>
  <si>
    <t>1144566316</t>
  </si>
  <si>
    <t>670087</t>
  </si>
  <si>
    <t>325449201</t>
  </si>
  <si>
    <t>BAYLOR SCOTT &amp; WHITE EMERGENCY MEDICAL CTR AT CEDAR PARK</t>
  </si>
  <si>
    <t>BAYLOR SCOTT &amp; WHITE MEDICAL CENTER - CENTENNIAL</t>
  </si>
  <si>
    <t>BAYLOR SCOTT &amp; WHITE MEDICAL CENTER - GARLAND</t>
  </si>
  <si>
    <t>BAYLOR SCOTT &amp; WHITE MEDICAL CENTER - HILLCREST</t>
  </si>
  <si>
    <t>BAYLOR SCOTT &amp; WHITE MEDICAL CENTER - PLANO</t>
  </si>
  <si>
    <t>BAYLOR SCOTT &amp; WHITE MEDICAL CENTER - ROUND ROCK</t>
  </si>
  <si>
    <t>BAYLOR SCOTT &amp; WHITE MEDICAL CENTER AT GRAPEVINE</t>
  </si>
  <si>
    <t>BAYLOR SCOTT &amp; WHITE MEDICAL CENTER AT WAXAHACHIE</t>
  </si>
  <si>
    <t>BAYLOR SCOTT &amp; WHITE SURGICAL HOSPITAL AT SHERMAN</t>
  </si>
  <si>
    <t>BAYLOR SCOTT AND WHITE HOSPITAL - COLLEGE STATION</t>
  </si>
  <si>
    <t>BAYLOR SCOTT AND WHITE HOSPITAL BRENHAM</t>
  </si>
  <si>
    <t>BAYLOR SCOTT AND WHITE HOSPITAL TAYLOR</t>
  </si>
  <si>
    <t>BAYLOR SCOTT AND WHITE MARBLE FALLS</t>
  </si>
  <si>
    <t>BAYLOR SCOTT AND WHITE MEDICAL CENTER - MCKINNEY</t>
  </si>
  <si>
    <t>BAYLOR UNIVERSITY MED CENTER</t>
  </si>
  <si>
    <t>BAYSHORE MEDICAL CENTER</t>
  </si>
  <si>
    <t>BELLVILLE GENERAL HOSPITAL</t>
  </si>
  <si>
    <t>BRAZOSPORT MEMORIAL HOSPITAL</t>
  </si>
  <si>
    <t>BROWNFIELD REGIONAL MEDICAL CENTER</t>
  </si>
  <si>
    <t>BROWNWOOD REGIONAL MEDICAL</t>
  </si>
  <si>
    <t>BURLESON ST. JOSEPH HEALTH CENTER</t>
  </si>
  <si>
    <t>CENTRAL TEXAS MEDICAL CENTER</t>
  </si>
  <si>
    <t>CHILDREN'S MEDICAL CENTER PLANO</t>
  </si>
  <si>
    <t>CHILDRESS GENERAL HOSPITAL</t>
  </si>
  <si>
    <t>1548269590</t>
  </si>
  <si>
    <t>451326</t>
  </si>
  <si>
    <t>154632701</t>
  </si>
  <si>
    <t>CHILLICOTHE HOSPITAL DISTRICT</t>
  </si>
  <si>
    <t>CHRISTUS HEALTH SE TX - CHRISTUS ST. ELIZABETH HOSPITAL</t>
  </si>
  <si>
    <t>CHRISTUS JASPER MEMORIAL HOSPITAL</t>
  </si>
  <si>
    <t>CHRISTUS SANTA ROSA HEALTHCARE</t>
  </si>
  <si>
    <t>CHRISTUS SPOHN HOSPITAL - CORPUS CHRISTI</t>
  </si>
  <si>
    <t>CHRISTUS SPOHN HOSPITAL - KLEBERG</t>
  </si>
  <si>
    <t>CHRISTUS SPOHN HOSPITAL ALICE</t>
  </si>
  <si>
    <t>CHRISTUS SPOHN HOSPITAL BEEVILLE</t>
  </si>
  <si>
    <t>CHRISTUS ST JOHN HOSPITAL</t>
  </si>
  <si>
    <t>CITIZENS MEDICAL CENTER - COUNTY OF VICTORIA</t>
  </si>
  <si>
    <t>CLEAR LAKE REGIONAL MEDICAL CENTER</t>
  </si>
  <si>
    <t>CLEVELAND EMERGENCY HOSPITAL</t>
  </si>
  <si>
    <t>451366</t>
  </si>
  <si>
    <t>COCHRAN MEMORIAL HOSPITAL</t>
  </si>
  <si>
    <t>COLEMAN COUNTY MEDICAL CENTER</t>
  </si>
  <si>
    <t>COLLINGSWORTH GENERAL HOSPITAL</t>
  </si>
  <si>
    <t>COLUMBIA HOSPITAL MEDICAL CITY DALLAS</t>
  </si>
  <si>
    <t>COLUMBIA MEDICAL CENTER OF MCKINNEY</t>
  </si>
  <si>
    <t>COLUMBIA MEDICAL CTR LEWISVILLE</t>
  </si>
  <si>
    <t>COLUMBIA RIO GRANDE REGIONAL</t>
  </si>
  <si>
    <t>COMANCHE COMMUNITY HOSPITAL</t>
  </si>
  <si>
    <t>CONCHO COUNTY HOPSITAL</t>
  </si>
  <si>
    <t>CONNALLY MEMORIAL MEDICAL CENTER</t>
  </si>
  <si>
    <t>CONROE REGIONAL MEDICAL CENTER</t>
  </si>
  <si>
    <t>COOK CHILDRENS MEDICAL CENTER</t>
  </si>
  <si>
    <t>CORNERSTONE HOSPITAL OF HOUSTON CLEARLAKE</t>
  </si>
  <si>
    <t>CORNERSTONE REGIONAL</t>
  </si>
  <si>
    <t>CORPUS CHRISTI MEDICAL CENTER</t>
  </si>
  <si>
    <t>CORYELL MEM HOSP</t>
  </si>
  <si>
    <t>COVENANT CHILDRENS HOSPITAL</t>
  </si>
  <si>
    <t>COVENANT HOSPITAL LEVELLAND</t>
  </si>
  <si>
    <t>CRANE MEMORIAL HOSPITAL</t>
  </si>
  <si>
    <t>451393</t>
  </si>
  <si>
    <t>CROCKETT MEDICAL CENTER</t>
  </si>
  <si>
    <t>CULBERSON HOSPITAL</t>
  </si>
  <si>
    <t>CYPRESS FAIRBANKS MEDICAL CENTER</t>
  </si>
  <si>
    <t>DALLAS COUNTY HOSPITAL DISTRICT</t>
  </si>
  <si>
    <t>DALLAS MEDICAL CENTER</t>
  </si>
  <si>
    <t>DALLAS REGIONAL MEDICAL CENTER</t>
  </si>
  <si>
    <t>DELL CHILDREN'S MEDICAL CENTER OF CENTRAL TEXAS</t>
  </si>
  <si>
    <t>DELL SETON MEDICAL CENTER AT THE UNIVERSITY OF TEX</t>
  </si>
  <si>
    <t>DENTON REGIONAL MEDICAL CENTER</t>
  </si>
  <si>
    <t>DETAR HOSPITAL NAVARRO</t>
  </si>
  <si>
    <t>DOCTORS HOSPITAL - LAREDO</t>
  </si>
  <si>
    <t>DOCTORS HOSPITAL AT RENAISSANCE LTD</t>
  </si>
  <si>
    <t>DOCTORS HOSPITAL DALLAS</t>
  </si>
  <si>
    <t>DOCTORS HOSPITAL-TIDWELL</t>
  </si>
  <si>
    <t>EAST EL PASO PHYSICIANS MEDICAL CTR</t>
  </si>
  <si>
    <t>EAST TEXAS MEDICAL CENTER - QUITMAN</t>
  </si>
  <si>
    <t>EAST TEXAS MEDICAL CENTER ATHENS</t>
  </si>
  <si>
    <t>EAST TEXAS MEDICAL CENTER HENDERSON</t>
  </si>
  <si>
    <t>EAST TEXAS MEDICAL CENTER JACKSONVILLE</t>
  </si>
  <si>
    <t>EASTLAND MEMORIAL HOSPITAL</t>
  </si>
  <si>
    <t>1952732653</t>
  </si>
  <si>
    <t>670097</t>
  </si>
  <si>
    <t>343799801</t>
  </si>
  <si>
    <t xml:space="preserve">EBD BEMC ROCKWALL, LLC  </t>
  </si>
  <si>
    <t>EL PASO SPECIALTY HOSPITAL</t>
  </si>
  <si>
    <t>ELECTRA MEMORIAL HOSPITAL</t>
  </si>
  <si>
    <t>ENNIS REGIONAL MEDICAL CENTER</t>
  </si>
  <si>
    <t>FAIRFIELD HOSPITAL DISTRICT</t>
  </si>
  <si>
    <t>FAITH COMMUNITY HOSPITAL</t>
  </si>
  <si>
    <t>FAYETTE MEMORIAL HOSPITAL</t>
  </si>
  <si>
    <t>FIRST TEXAS HOSPITAL</t>
  </si>
  <si>
    <t>451313</t>
  </si>
  <si>
    <t>FISHER COUNTY HOSPITAL DISTRICT</t>
  </si>
  <si>
    <t>FORT DUNCAN MEDICAL CENTER, LP</t>
  </si>
  <si>
    <t>FRIO REGIONAL SWING BED</t>
  </si>
  <si>
    <t>FT. WORTH SURGICARE PARTNERS</t>
  </si>
  <si>
    <t>GLEN ROSE MEDICAL CENTER</t>
  </si>
  <si>
    <t>GOLDEN PLAINS COMMUNITY HOSPITAL</t>
  </si>
  <si>
    <t>GOOD SHEPHERD MEDICAL CENTER</t>
  </si>
  <si>
    <t>GOOD SHEPHERD MEDICAL CENTER - MARSHALL</t>
  </si>
  <si>
    <t>GOODALL-WITCHER HEALTHCARE FOUNDATION</t>
  </si>
  <si>
    <t>GRAHAM REGIONAL MEDICAL CENTER</t>
  </si>
  <si>
    <t>GRANBURY HOSPITAL CORP LLC</t>
  </si>
  <si>
    <t>GRIMES ST. JOSEPH HEALTH CENTER</t>
  </si>
  <si>
    <t>GUADALUPE REGIONAL MEDICAL CENTER</t>
  </si>
  <si>
    <t>450754</t>
  </si>
  <si>
    <t>HAMLIN MEMORIAL HOSPITAL</t>
  </si>
  <si>
    <t>451344</t>
  </si>
  <si>
    <t>HANSFORD HOSPITAL</t>
  </si>
  <si>
    <t>HARDEMAN COUNTY MEMORIAL</t>
  </si>
  <si>
    <t>HARLINGEN MEDICAL CENTER, LP</t>
  </si>
  <si>
    <t>HARRIS COUNTY HOSPITAL DISTRICT BEN TAUB GENERAL HOSPITAL</t>
  </si>
  <si>
    <t>HARRIS METHODIST SOUTHLAKE CENTER FOR DIAGNOSTIC</t>
  </si>
  <si>
    <t>451341</t>
  </si>
  <si>
    <t>HASKELL MEMORIAL HOSPITAL</t>
  </si>
  <si>
    <t>HCA HOUSTON HEALTHCARE MEDICAL CENTER</t>
  </si>
  <si>
    <t>HEALTHBRIDGE CHILDRENS HOSPITAL</t>
  </si>
  <si>
    <t>HEMPHILL COUNTY</t>
  </si>
  <si>
    <t>HEREFORD REGIONAL MED CNTR</t>
  </si>
  <si>
    <t>HILL REGIONAL HOSPITAL</t>
  </si>
  <si>
    <t>HOPKINS COUNTY MEMORIAL HOSP</t>
  </si>
  <si>
    <t>HOUSTON HOSPITAL FOR SPECIALIZED SURGERY</t>
  </si>
  <si>
    <t>HOUSTON METHODIST THE WOODLANDS HOSPITAL</t>
  </si>
  <si>
    <t>HOUSTON NW MEDICAL CENTER</t>
  </si>
  <si>
    <t>HUGULEY MEMORIAL MED CTR.</t>
  </si>
  <si>
    <t>HUNT REGIONAL MEDICAL CENTER</t>
  </si>
  <si>
    <t>HUNTSVILLE MEMORIAL HOSPITAL</t>
  </si>
  <si>
    <t>451307</t>
  </si>
  <si>
    <t>IRAAN GENERAL HOSPITAL</t>
  </si>
  <si>
    <t>450874</t>
  </si>
  <si>
    <t>IRVING-COPPELL SURGICAL HOSPITAL LLP</t>
  </si>
  <si>
    <t>JACKSON COUNTY HOSPITAL</t>
  </si>
  <si>
    <t>KELL WEST HOSPITAL</t>
  </si>
  <si>
    <t>451306</t>
  </si>
  <si>
    <t>KIMBLE HOSPITAL</t>
  </si>
  <si>
    <t>KINGS DAUGHTERS HOSPITAL</t>
  </si>
  <si>
    <t>KINGWOOD MEDICAL CENTER</t>
  </si>
  <si>
    <t>KINGWOOD SPECIALTY HOSPITAL</t>
  </si>
  <si>
    <t>LAS COLINAS MEDICAL CENTER</t>
  </si>
  <si>
    <t>LAS PALMAS DEL SOL HEALTHCARE</t>
  </si>
  <si>
    <t>LAVACA MEDICAL CENTER</t>
  </si>
  <si>
    <t>LIBERTY DAYTON COMMUNITY HOSPITAL</t>
  </si>
  <si>
    <t>LIFECARE SPECIALTY HOSPITAL</t>
  </si>
  <si>
    <t>LILLIAN M HUDSPETH MEMORIAL HOSPITAL</t>
  </si>
  <si>
    <t xml:space="preserve">LITTLE RIVER HEALTHCARE CAMERON HOSPITAL  </t>
  </si>
  <si>
    <t>LLANO MEMORIAL HOSPITAL</t>
  </si>
  <si>
    <t>LONGVIEW REGIONAL MEDICAL</t>
  </si>
  <si>
    <t>LUBBOCK HEART HOSPITAL</t>
  </si>
  <si>
    <t>MADISON ST. JOSEPH HEALTH CTR.</t>
  </si>
  <si>
    <t>MARTIN COUNTY HOSPITAL</t>
  </si>
  <si>
    <t>MATAGORDA REGIONAL MEDICAL CENTER</t>
  </si>
  <si>
    <t>MCCANEY HOSPITAL AND CONVALESCENT HOME</t>
  </si>
  <si>
    <t>MEDICAL CENTER OF ARLINGTON</t>
  </si>
  <si>
    <t>MEDICAL CENTER OF PLANO</t>
  </si>
  <si>
    <t>MEDINA COUNTY HOSPITAL DISTRICT</t>
  </si>
  <si>
    <t>MEMORIAL HERMANN FIRST COLONY HOSPITAL</t>
  </si>
  <si>
    <t>MEMORIAL HERMANN HOSPITAL</t>
  </si>
  <si>
    <t>MEMORIAL HERMANN NORTHEAST</t>
  </si>
  <si>
    <t>METHODIST CHARLTON MEDICAL CENTER</t>
  </si>
  <si>
    <t>METHODIST DALLAS MEDICAL CENTER</t>
  </si>
  <si>
    <t>METHODIST HEALTH CENTER-SUGARLAND</t>
  </si>
  <si>
    <t>METHODIST HEALTHCARE SYSTEM</t>
  </si>
  <si>
    <t>METHODIST HOSPITAL SOUTH</t>
  </si>
  <si>
    <t>METHODIST MANSFIELD MEDICAL CENTER</t>
  </si>
  <si>
    <t>670069</t>
  </si>
  <si>
    <t>METHODIST MCKINNEY HOSPITAL LLC</t>
  </si>
  <si>
    <t>METHODIST RICHARDSON MEDICAL CENTER</t>
  </si>
  <si>
    <t>METHODIST STONE OAK HOSPITAL</t>
  </si>
  <si>
    <t>METHODIST WEST HOUSTON</t>
  </si>
  <si>
    <t>METROPLEX ADVENTIST HOSPITAL</t>
  </si>
  <si>
    <t>MHHS KATY HOSPITAL</t>
  </si>
  <si>
    <t>MHHS MEMORIAL CITY HOSPITAL</t>
  </si>
  <si>
    <t>MHHS SUGAR LAND HOSPITAL</t>
  </si>
  <si>
    <t>MHHS THE WOODLANDS HOSPITAL</t>
  </si>
  <si>
    <t>MIDLAND MEMORIAL HOSPITAL</t>
  </si>
  <si>
    <t>MISSION REGIONAL MEDICAL CENTER</t>
  </si>
  <si>
    <t>MOORE COUNTY HOSPITAL DISTRICT</t>
  </si>
  <si>
    <t>MOTHER FRANCES HOSPITAL</t>
  </si>
  <si>
    <t>MOTHER FRANCES HOSPITAL - JACKSONVILLE</t>
  </si>
  <si>
    <t>MUENSTER MEMORIAL HOSPITAL</t>
  </si>
  <si>
    <t>MULESHOE AREAHOSPITAL</t>
  </si>
  <si>
    <t>NACONA GENERAL HOSPITAL</t>
  </si>
  <si>
    <t>NAVARRO REGIONAL HOSPITAL LP</t>
  </si>
  <si>
    <t>NIX HOSPITAL SYSTEM LLC</t>
  </si>
  <si>
    <t>670049</t>
  </si>
  <si>
    <t>NORTH CENTRAL SURGICAL CENTER LLP</t>
  </si>
  <si>
    <t>NORTH CYPRESS MEDICAL CENTER</t>
  </si>
  <si>
    <t>NORTH RUNNELS</t>
  </si>
  <si>
    <t>451334</t>
  </si>
  <si>
    <t>NORTH WHEELER COUNTY HOSTPIAL DISTRICT</t>
  </si>
  <si>
    <t>NORTHWEST HILLS SURGICAL HOSPITAL</t>
  </si>
  <si>
    <t>NORTHWEST TEXAS HOSPITAL</t>
  </si>
  <si>
    <t>OAKBEND MEDICAL CENTER</t>
  </si>
  <si>
    <t>OCHILTREE HOSPITAL DISTRICT</t>
  </si>
  <si>
    <t>ODESSA REGIONAL HOSPITAL, LP</t>
  </si>
  <si>
    <t>670109</t>
  </si>
  <si>
    <t>OPREX SURGERY BAYTOWN LP</t>
  </si>
  <si>
    <t>OTTO KAISER MEMORIAL HOSPITAL</t>
  </si>
  <si>
    <t>OUR CHILDREN'S HOUSE AT BAYLOR</t>
  </si>
  <si>
    <t>PALACIOS COMMUNITY MED CTR</t>
  </si>
  <si>
    <t>PALESTINE REGIONAL MEDICAL CENTER</t>
  </si>
  <si>
    <t>PALO PINTO COUNTY HOSPITAL DISTRICT</t>
  </si>
  <si>
    <t>PAMPA REGIONAL MEDICAL CENTER</t>
  </si>
  <si>
    <t>PARIS REGIONAL MEDICAL CENTER</t>
  </si>
  <si>
    <t>PARMER COUNTY COMMUNITY HOSPITAL, INC</t>
  </si>
  <si>
    <t>PEARLAND MEDICAL CENTER</t>
  </si>
  <si>
    <t>1659374585</t>
  </si>
  <si>
    <t>450894</t>
  </si>
  <si>
    <t>343467201</t>
  </si>
  <si>
    <t>PINE CREEK MEDICAL CENTER, LLC</t>
  </si>
  <si>
    <t>PLAINS MEMORIAL HOSPITAL</t>
  </si>
  <si>
    <t>PLAZA MEDICAL CENTER OF FT. WORTH</t>
  </si>
  <si>
    <t>POLK COUNTY MEMORIAL MEDICAL CENTER - LIVINGSTON</t>
  </si>
  <si>
    <t>PRESBYTERRIAN HOSPITAL ROCKWALL</t>
  </si>
  <si>
    <t>PROVIDENCE HEALTHCARE NETWORK</t>
  </si>
  <si>
    <t>QUAIL CREEK SURGICAL HOSPITAL</t>
  </si>
  <si>
    <t>451329</t>
  </si>
  <si>
    <t>RANKIN COUNTY HOSPITAL ER</t>
  </si>
  <si>
    <t>1881697316</t>
  </si>
  <si>
    <t>451301</t>
  </si>
  <si>
    <t>121806703</t>
  </si>
  <si>
    <t>REAGAN MEMORIAL HOSPITAL</t>
  </si>
  <si>
    <t>REFUGIO CO MEMORIAL HOSPITAL DIST</t>
  </si>
  <si>
    <t>ROLLINS BROOK HOSPITAL</t>
  </si>
  <si>
    <t>SABINE COUNTY HOSPITAL</t>
  </si>
  <si>
    <t>SAN ANGELO COMMUNITY MED CTR</t>
  </si>
  <si>
    <t>SAN JACINTO  METHODIST</t>
  </si>
  <si>
    <t>SCHLEICHER CO. H.D.</t>
  </si>
  <si>
    <t>SEMINOLE HD OF GAINES CO</t>
  </si>
  <si>
    <t>SETON EDGAR B DAVIS HOSPITAL</t>
  </si>
  <si>
    <t>SETON HIGLAND LAKES HOSPITAL</t>
  </si>
  <si>
    <t>SETON MEDICAL CENTER HAYS</t>
  </si>
  <si>
    <t>SETON MEDICAL CENTER WILLIAMSON</t>
  </si>
  <si>
    <t>SETON NORTHWEST HOSPITAL</t>
  </si>
  <si>
    <t>SETON SMITHVILLE REGIONAL HOSPITAL</t>
  </si>
  <si>
    <t>SETON SOUTHWEST HOSPITAL</t>
  </si>
  <si>
    <t>SEYMOUR HOSPITAL</t>
  </si>
  <si>
    <t>SHRINERS HOSPITAL FOR CHILDREN-</t>
  </si>
  <si>
    <t>SHRINERS HOSPITALS FOR CHILDREN - GALVESTON</t>
  </si>
  <si>
    <t>SOUTH AUSTIN MED CENTERINC</t>
  </si>
  <si>
    <t>450856</t>
  </si>
  <si>
    <t>SOUTH TEXAS SPINE AND SURGICAL HOSPITAL LP</t>
  </si>
  <si>
    <t>SOUTH TEXAS SURGICAL HOSPITAL - CORPUS CHRISTI</t>
  </si>
  <si>
    <t>SOUTHWEST GENERAL HOSPITAL</t>
  </si>
  <si>
    <t>ST DAVIDS MEDICAL CENTER</t>
  </si>
  <si>
    <t>ST DAVID'S NORTH AUSTIN MEDICAL CENTER</t>
  </si>
  <si>
    <t>ST JOSEPH MEDICAL CENTER</t>
  </si>
  <si>
    <t>ST. DAVID'S ROUND ROCK MEDICAL CENTER</t>
  </si>
  <si>
    <t>ST. JOSEPH REGIONAL HEALTH CENTER</t>
  </si>
  <si>
    <t>ST. LUKE'S EPISCOPAL HOSPITAL</t>
  </si>
  <si>
    <t>ST. LUKE'S HOSPITAL AT THE VINTAGE</t>
  </si>
  <si>
    <t>ST. LUKE'S LAKESIDE HOSPITAL</t>
  </si>
  <si>
    <t>ST. LUKE'S SUGAR LAND HOSPITAL</t>
  </si>
  <si>
    <t>ST. LUKE'S THE WOODLANDS HOSPITAL</t>
  </si>
  <si>
    <t>STARR COUNTY MEMORIAL HOSP</t>
  </si>
  <si>
    <t>STONEWALL MEMORIAL</t>
  </si>
  <si>
    <t>SUGAR LAND SURGICAL HOSPITAL</t>
  </si>
  <si>
    <t>SWEENEY COMMUNITY HOSPITAL</t>
  </si>
  <si>
    <t>SWISHER MEMORIAL HOSPITAL</t>
  </si>
  <si>
    <t>TEXAS HEALTH CENTER FOR DIAGNOSTICS AND SURGERY PL</t>
  </si>
  <si>
    <t>TEXAS HEALTH HARRIS METHODIST HOSPITAL</t>
  </si>
  <si>
    <t>TEXAS HEALTH HARRIS METHODIST HOSPITAL HURST-EULESS-BEDFORD</t>
  </si>
  <si>
    <t>TEXAS HEALTH HARRIS METHODIST HOSPITAL SW FT WORTH</t>
  </si>
  <si>
    <t>TEXAS HEALTH HEART &amp; VASCULAR HOSPITAL ARLINGTON</t>
  </si>
  <si>
    <t>TEXAS HEALTH PRESBYTERIAN HOSPITAL FLOWER MOUND</t>
  </si>
  <si>
    <t>TEXAS HEALTH PRESBYTERIAN HOSPITAL OF DALLAS</t>
  </si>
  <si>
    <t>TEXAS HEALTH PRESBYTERIAN HOSPITAL PLANO</t>
  </si>
  <si>
    <t>TEXAS INSTITUTE FOR SURGERY AT PRESBYTERIAN HOSPIT</t>
  </si>
  <si>
    <t>TEXAS ORTHOPEDIC  HOSPITAL</t>
  </si>
  <si>
    <t>TEXAS REGIONAL MEDICAL CENTER - SUNNYVALE</t>
  </si>
  <si>
    <t>TEXAS SCOTTISH RITE HOSPITAL FOR CHILDREN</t>
  </si>
  <si>
    <t>TEXAS SPINE &amp; JOINT HOSPITAL</t>
  </si>
  <si>
    <t>670006</t>
  </si>
  <si>
    <t>THE HOSPITAL AT WESTLAKE</t>
  </si>
  <si>
    <t>THE HOSPITALS OF PROVIDENCE EAST CAMPUS</t>
  </si>
  <si>
    <t>THE HOSPITALS OF PROVIDENCE MEMORIAL CAMPUS</t>
  </si>
  <si>
    <t>THE HOSPITALS OF PROVIDENCE TRANSMOUNTAIN CAMPUS</t>
  </si>
  <si>
    <t>THE METHODIST HOSPITAL HOUSTON</t>
  </si>
  <si>
    <t>450834</t>
  </si>
  <si>
    <t>THE PHYSICIANS CENTRE HOSPITAL - BRYAN</t>
  </si>
  <si>
    <t>THE WOMEN'S HOSPITAL OF TEXAS</t>
  </si>
  <si>
    <t>450893</t>
  </si>
  <si>
    <t>THHPB MANAGEMENT COMPANY LLC</t>
  </si>
  <si>
    <t>451339</t>
  </si>
  <si>
    <t>THROCKMORTON COUNTY MEMORIAL HOSPITAL</t>
  </si>
  <si>
    <t>TITUS COUNTY MEMORIAL HOSPITAL</t>
  </si>
  <si>
    <t>TOMBALL REGIONAL HOSPITAL</t>
  </si>
  <si>
    <t>TOPS SURGICAL SPECIALTY HOSP</t>
  </si>
  <si>
    <t>TRANSITIONAL HOSPITALSCORP</t>
  </si>
  <si>
    <t>TRIUMPH HOSPITAL EAST HOUSTON</t>
  </si>
  <si>
    <t>TRIUMPH HOSPITAL NORTH HOUSTON</t>
  </si>
  <si>
    <t>450883</t>
  </si>
  <si>
    <t>TROPHY CLUB MEDICAL CENTER LP</t>
  </si>
  <si>
    <t>UHS OF TEXOMA, INC.</t>
  </si>
  <si>
    <t>UNITED REGIONAL HEALTH CARE SYSTEM INC.</t>
  </si>
  <si>
    <t>UNIVERSITY MEDICAL CENTER OF EL PASO</t>
  </si>
  <si>
    <t>UNIVERSITY MEDICAL CTR EMS</t>
  </si>
  <si>
    <t>UNIVERSITY OF TEXAS SOUTHWESTERN MED CNTR AT DALLAS ST. PAUL UNIVERSITY</t>
  </si>
  <si>
    <t>US MD HOSPITAL AT ARLINGTON</t>
  </si>
  <si>
    <t>US MD HOSPITAL AT FT. WORTH</t>
  </si>
  <si>
    <t>UT HEALTH CENTER-TYLER</t>
  </si>
  <si>
    <t>UT HEALTH EAST TEXAS PITTSBURG HOSPITAL</t>
  </si>
  <si>
    <t>UT HEALTH EAST TEXAS TYLER REGIONAL HOSPITAL</t>
  </si>
  <si>
    <t>VAL VERDE REGIONAL MEDICAL CENTER</t>
  </si>
  <si>
    <t>VALLEY BAPTIST MEDICAL CENTER - BROWNSVILLE</t>
  </si>
  <si>
    <t>VALLEY REGIONAL MEDICAL CENTER</t>
  </si>
  <si>
    <t>VHS HARLINGEN HOSPITAL COMPANY LLC-</t>
  </si>
  <si>
    <t>VHS SAN ANTONIO PARTNERS LP</t>
  </si>
  <si>
    <t>WADLEY REGIONAL MEDICAL CENTER</t>
  </si>
  <si>
    <t>WARD MEMORIAL HOSPITAL</t>
  </si>
  <si>
    <t>452094</t>
  </si>
  <si>
    <t>WARM SPRINGS CENTRAL</t>
  </si>
  <si>
    <t>WEATHERFORD REGIONAL MEDICAL CENTER</t>
  </si>
  <si>
    <t>WEST HOUSTON MEDICAL CENTER</t>
  </si>
  <si>
    <t>WILBARGER GENERAL HOSPITAL</t>
  </si>
  <si>
    <t>WILSON N JONES REGIONAL MEMORIAL CENTER</t>
  </si>
  <si>
    <t>WINKLER COUNTY MEMORIAL HOSPITAL</t>
  </si>
  <si>
    <t>WINNIE COMMUNITY HOSPITAL</t>
  </si>
  <si>
    <t>WISE HEALTH SYSTEM</t>
  </si>
  <si>
    <t>YOAKUM COUNTY HOSPITAL</t>
  </si>
  <si>
    <t>Total</t>
  </si>
  <si>
    <t>Grand Total</t>
  </si>
  <si>
    <t>378081901</t>
  </si>
  <si>
    <t>1669821161</t>
  </si>
  <si>
    <t>211454803</t>
  </si>
  <si>
    <t>1548495740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</si>
  <si>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</si>
  <si>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</si>
  <si>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</si>
  <si>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</si>
  <si>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</si>
  <si>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</si>
  <si>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SACRED OAK MEDICAL CENTER</t>
  </si>
  <si>
    <t>PROVIDENCE HOSPITAL OF NORTH HOUSTON</t>
  </si>
  <si>
    <t>COMANCHE COUNTY MEDICAL CENTER COMPANY-COMANCHE COUNTY MEDICAL CENTER</t>
  </si>
  <si>
    <t>CHRISTUS CONTINUING CARE</t>
  </si>
  <si>
    <t>REAGAN HOSPITAL DISTRICT-REAGAN MEMORIAL HOSPITAL</t>
  </si>
  <si>
    <t>SETON FAMILY OF HOSPITALS-SETON SMITHVILLE REGIONAL HOSPITAL</t>
  </si>
  <si>
    <t>ROCK PRAIRIE BEHAVIORAL HEALTH</t>
  </si>
  <si>
    <t>PGY4 AA IP Encounters</t>
  </si>
  <si>
    <t>PGY4 AA OP Encounters</t>
  </si>
  <si>
    <t>PGY4 Proposed Percent Increase</t>
  </si>
  <si>
    <t>SCOTT AND WHITE HOSPITAL TAYLOR-BAYLOR SCOTT AND WHITE MEDICAL CENTER TAYLOR</t>
  </si>
  <si>
    <t>SCOTT &amp; WHITE HOSPITAL-MARBLE FALLS-BAYLOR SCOTT &amp; WHITE MEDICAL CENTER-MARBLE FALLS</t>
  </si>
  <si>
    <t>SETON FAMILY OF HOSPITALS-ASCENSION SETON EDGAR B DAVIS</t>
  </si>
  <si>
    <t>POST ACUTE MEDICAL AT LULING LLC-WARM SPRINGS SPECIALTY HOSPITAL OF LULING LLC</t>
  </si>
  <si>
    <t>SETON FAMILY OF HOSPITALS-SETON HIGHLAND LAKES</t>
  </si>
  <si>
    <t>CHG HOSPITAL AUSTIN LLC-CORNERSTONE SPECIALTY HOSPITALS AUSTIN</t>
  </si>
  <si>
    <t>WARM SPRINGS REHABILITATION HOSPITAL OF KYLE LLC-</t>
  </si>
  <si>
    <t>ADVENTIST HEALTH SYSTEM SUNBELT INC-CENTRAL TEXASMEDICAL CENTER</t>
  </si>
  <si>
    <t>NEURO INSTITUTE OF AUSTIN LP-TEXAS NEUROREHAB CENTER</t>
  </si>
  <si>
    <t>SETON FAMILY OF HOSPITALS-SETON SOUTHWEST HOSPITAL</t>
  </si>
  <si>
    <t>ST DAVIDS COMMUNITY HOSPITAL-ST DAVIDS MEDICAL CENTER</t>
  </si>
  <si>
    <t>ST DAVIDS HEALTHCARE PARTNERSHIP LP LLP-SOUTH AUSTIN HOSPITAL</t>
  </si>
  <si>
    <t>ST DAVIDS HEALTHCARE PARTNERSHIP LP LLP-ROUND ROCK MEDICAL CENTER</t>
  </si>
  <si>
    <t>ST DAVID'S HEALTHCARE PARTNERSHIP LP LLP-ST DAVID'S NORTH AUSTIN MEDICAL CENTER</t>
  </si>
  <si>
    <t>SETON FAMILY OF HOSPITALS-SETON MEDICAL CENTER HAYS</t>
  </si>
  <si>
    <t>CENTRAL TEXAS REHABILITATION HOSPITAL LLC-CENTRAL TEXAS REHABILITATION HOSPITAL</t>
  </si>
  <si>
    <t>SETON FAMILY OF HOSPITALS-SETON MEDICAL CENTER WILLIAMSON</t>
  </si>
  <si>
    <t>HEALTHSOUTH REHABILITATION HOSPITAL OF AUSTIN</t>
  </si>
  <si>
    <t>094345801</t>
  </si>
  <si>
    <t>1568435279</t>
  </si>
  <si>
    <t>HEALTHSOUTH REHAB HOSPITAL OF SOUTH AUSTIN LLC-HEALTHSOUTH REHABILITATION HOSPITAL OF AUSTIN</t>
  </si>
  <si>
    <t>PAM REHABILITATION HOSPITAL OF ROUND ROCK LLC-PAM REHABILITATION HOSPITAL OF ROUND ROCK</t>
  </si>
  <si>
    <t>SCOTT AND WHITE HOSPITAL ROUND ROCK-BAYLOR SCOTT &amp; WHITE MEDICAL CENTER - ROUND ROCK</t>
  </si>
  <si>
    <t>AUSTIN CENTER FOR OUTPATIENT SURGERY LP-NORTHWEST HILLS SURGICAL HOSPITAL</t>
  </si>
  <si>
    <t>VIBRA REHABILITATION HOSPITAL OF LAKE TRAVIS</t>
  </si>
  <si>
    <t>1194137364</t>
  </si>
  <si>
    <t>SETON FAMILY OF HOSPITALS-SETON MEDICAL CENTER AUSTIN</t>
  </si>
  <si>
    <t>ESWCT CEDAR PARK, LLC-BAYLOR SCOTT &amp; WHITE EMERGENCY MEDICAL CTR AT CEDA</t>
  </si>
  <si>
    <t>SETON FAMILY OF HOSPITALS-ASCENSION SETON NORTHWEST</t>
  </si>
  <si>
    <t>THE HOSPITAL AT WESTLAKE MEDICAL CENTER</t>
  </si>
  <si>
    <t>HORIZON HEALTH AUSTIN INC-AUSTIN LAKES HOSPITAL</t>
  </si>
  <si>
    <t>Institution for Mental Disease</t>
  </si>
  <si>
    <t>TEXAS OAKS PSYCHIATRIC HOSPITAL LP-AUSTIN OAKS HOSPITAL</t>
  </si>
  <si>
    <t>SETON SHOAL CREEK HOSPITAL</t>
  </si>
  <si>
    <t>BRENTWOOD ACQUISITION SHREVEPORT INC-UNIVERSAL HEALTH SERVICES INC</t>
  </si>
  <si>
    <t>1417979204</t>
  </si>
  <si>
    <t>GEORGETOWN BEHAVIORAL HEALTH INSTITUTE, LLC-GEORGETOWN BEHAVIORAL HEALTH INSTITUTE LLC</t>
  </si>
  <si>
    <t>ROCK SPRINGS, LLC-</t>
  </si>
  <si>
    <t>SRP OCEANS HOSPITAL OF SAN MARCOS LLC-WELLBRIDGE HEALTHCARE OF SAN MARCOS</t>
  </si>
  <si>
    <t>AUSTIN BEHAVIORAL HOSPITAL LLC-CROSS CREEK HOSPITAL</t>
  </si>
  <si>
    <t>HILL COUNTRY COUNSELING-HILL COUNTRY CONSELING</t>
  </si>
  <si>
    <t>SETON HEALTHCARE-DELL CHILDRENS MEDICAL CENTER</t>
  </si>
  <si>
    <t>TARRANT COUNTY HOSPITAL DISTRICT-JPS HEALTH NETWORK</t>
  </si>
  <si>
    <t>DECATUR HOSPITAL AUTHORITY-WISE HEALTH SYSTEM</t>
  </si>
  <si>
    <t>Decatur Hospital Authority</t>
  </si>
  <si>
    <t>1123076401</t>
  </si>
  <si>
    <t>Texas Rehabilitation Hospital of Arlington</t>
  </si>
  <si>
    <t>1962809541</t>
  </si>
  <si>
    <t>BAYLOR MEDICAL CENTER AT CARROLLTON-BAYLOR SCOTT &amp; WHITE MEDICAL CENTER -CARROLLTON</t>
  </si>
  <si>
    <t>KINDRED HOSPITALS LIMITED PARTNERSHIP-KINDRED HOSPITAL - MANSFIELD</t>
  </si>
  <si>
    <t>FLOWER MOUND HOSPITAL PARTNERS LLC-TEXAS HEALTH PRESBYTERIAN HOSPITAL FLOWER MOUND</t>
  </si>
  <si>
    <t>NORTH TEXAS - MCA, LLC-MEDICAL CENTER OF ALLIANCE</t>
  </si>
  <si>
    <t>FT WORTH SURGICARE PARTNERS, LTD-BAYLOR SURGICAL HOSPITAL AT FT WORTH</t>
  </si>
  <si>
    <t>REHABILIATION INSTITUTE OF DENTON LLC-SELELCT REHABILITATIOIN HOSPITAL OF DENTON</t>
  </si>
  <si>
    <t>TEXAS HEALTH SPECIALTY HOSPITAL FORT WORTH-</t>
  </si>
  <si>
    <t>TEXAS GENERAL HOSPITAL VZRMC LP</t>
  </si>
  <si>
    <t>METHODIST HOSPITAL OF DALLAS-METHODIST MANSFIELD MEDICAL CENTER</t>
  </si>
  <si>
    <t>EBD BEMC BURLESON, LLC-BAYLOR SCOTT AND WHITE EMERGENCY HOSPITAL</t>
  </si>
  <si>
    <t>COLUMBIA PLAZA MED CTR OF FT WORTH SUBSIDIARY LP-PLAZA MEDICAL CENTER OF FORT WORTH</t>
  </si>
  <si>
    <t>SOUTHLAKE SPECIALTY HOSPITAL LLC-TEXAS HEALTH HARRIS METHODIST HOSPITAL SOUTHLAKE</t>
  </si>
  <si>
    <t>KINDRED HOSPITALS LIMITED PARTNERSHIP-KINDRED HOSPITAL-FORT WORTH</t>
  </si>
  <si>
    <t>WEATHERFORD REHABILITATION HOSPITAL LLC</t>
  </si>
  <si>
    <t>1558758490</t>
  </si>
  <si>
    <t>COLUMBIA NORTH HILLS HOSPITAL-COLUMBIA NORTH HILLS HOSPITA</t>
  </si>
  <si>
    <t>TEXAS HEALTH HARRIS METHODIST HOSPITAL AZLE-</t>
  </si>
  <si>
    <t>HEALTHSOUTH REHAB HOSPITAL OF THE MID-CITIES LLC-RELIANT REHABILITATION HOSPITAL MID CITIES</t>
  </si>
  <si>
    <t>TEXAS HEALTH HARRIS METHODIST HOSPITAL SOUTHWEST F-</t>
  </si>
  <si>
    <t>WEATHERFORD HEALTH SERVICES, LLC-</t>
  </si>
  <si>
    <t>AMH CATH LABS, LLC-TEXAS HEALTH HEART &amp; VASCULAR HOSPITAL ARLINGTON</t>
  </si>
  <si>
    <t>GLOBALREHAB FORT WORTH, LP-</t>
  </si>
  <si>
    <t>TEXAS HEALTH HARRIS METHODIST HOSPITAL CLEBURNE-</t>
  </si>
  <si>
    <t>TEXAS HEALTH HARRIS METHODIST HOSPITAL FORT WORTH-</t>
  </si>
  <si>
    <t>COLUMBIA MEDICAL CENTER OF DENTON SUBSIDIARY LP-DENTON REGIONAL MEDICAL CENTER</t>
  </si>
  <si>
    <t>MEDICAL CENTER OF LEWISVILLE SUBSIDIARY LP-MEDICAL CENTER OF LEWISVILLE</t>
  </si>
  <si>
    <t>CORINTH INVESTOR HOLDINGS LLC-</t>
  </si>
  <si>
    <t>TEXAS HEALTH HARRIS METHODIST HOSPITAL ALLIANCE-</t>
  </si>
  <si>
    <t>THHBP MANAGEMENT COMPANY LLC-BAYLOR SCOTT AND WHITE THE HEART HOSPITAL DENTON</t>
  </si>
  <si>
    <t>TRANSITIONAL HOSPITALS CORPORATION OF TEXAS LLC-KINDRED HOSPITAL - TARRANT COUNTY</t>
  </si>
  <si>
    <t>1174692156</t>
  </si>
  <si>
    <t>TEXAS HEALTH ARLINGTON MEMORIAL HOSPITAL-</t>
  </si>
  <si>
    <t>COLUMBIA MEDICAL CENTER OF ARLINGTON SUBSIDIARY LP-MEDICAL CENTER OF ARLINGTON</t>
  </si>
  <si>
    <t>BAYLOR MED CTR AT GRAPEVINE-BAYLOR SCOTT AND WHITE MEDICAL CENTER-GRAPEVINE</t>
  </si>
  <si>
    <t>TEXAS HEALTH HUGULEY INC-TEXAS HEALTH HUGULEY FORT WORTH SOUTH</t>
  </si>
  <si>
    <t>TEXAS HEALTH PRESBYTERIAN HOSPITAL DENTON-</t>
  </si>
  <si>
    <t>UHP LP</t>
  </si>
  <si>
    <t>HAVEN BEHAVIORAL SERVICES OF FRISCO LLC-HAVEN BEHAVIORAL HOSPITAL OF FRISCO</t>
  </si>
  <si>
    <t>SRP OCEANS HOSPITAL OF FORTWORTH LLC-WELLBRIDGE HEALTHCARE OF FORT WORTH</t>
  </si>
  <si>
    <t>MESA SPRINGS, LLC-</t>
  </si>
  <si>
    <t>MAYHILL BEHAVIORAL HEALTH LLC-</t>
  </si>
  <si>
    <t>1316242910</t>
  </si>
  <si>
    <t>CARROLLTON SPRINGS LLC</t>
  </si>
  <si>
    <t>MILLWOOD HOSPITAL</t>
  </si>
  <si>
    <t>COOK CHILDREN'S MEDICAL CENTER-</t>
  </si>
  <si>
    <t>CHRISTUS SPOHN HEALTH SYSTEM CORPORATION-CHRISTUS SPOHN HOSPITAL CORPUS CHRISTI</t>
  </si>
  <si>
    <t>KARNES COUNTY HOSPITAL DISTRICT-OTTO KAISER MEMORIAL HOSPITAL</t>
  </si>
  <si>
    <t>CHRISTUS SPOHN HEALTH SYSTEM CORPORATION-CHRISTUS SPOHN HOSPITAL BEEVILLE</t>
  </si>
  <si>
    <t>CHRISTUS SPOHN HEALTH SYSTEM CORPORATION-CHRISTUS SPOHN HOSPITAL KLEBERG</t>
  </si>
  <si>
    <t>CHRISTUS SPOHN HEALTH SYSTEM CORPORATION-</t>
  </si>
  <si>
    <t>Dubuis Hospital of Corpus Christi</t>
  </si>
  <si>
    <t>1982792552</t>
  </si>
  <si>
    <t>DETAR HOSPITAL-DETAR HOSPITAL NAVARRO</t>
  </si>
  <si>
    <t>POST ACUTE MEDICAL AT VICTORIA LLC-PAM SPECIALTY HOSPITAL OF VICTORIA NORTH</t>
  </si>
  <si>
    <t>BAY AREA HEALTHCARE GROUP, LTD-CORPUS CHRISTI MEDICAL CENTER</t>
  </si>
  <si>
    <t>POST ACUTE SPECIALTY HOSPITAL OF VICTORIA LLC-PAM SPECIALTY HOSPITAL OF VICTORIA SOUTH</t>
  </si>
  <si>
    <t>POST ACUTE SPECIALTY HOSPITAL OF CORPUS CHRISTI LL</t>
  </si>
  <si>
    <t>329971101</t>
  </si>
  <si>
    <t>1366874620</t>
  </si>
  <si>
    <t>WARM SPRINGS REHABILITATION HOSPITAL OF VICTORIA L-PAM REHABILITATION HOSPITAL OF VICTORIA</t>
  </si>
  <si>
    <t>CBSH,LLC-</t>
  </si>
  <si>
    <t>POST ACUTE MEDICAL REHABILITATION HOSPITAL OF CORP-PAM REHABILITATION HOSPITAL OF CORPUS CHRISTI</t>
  </si>
  <si>
    <t>CITIZENS MEDICAL CENTER COUNTY OF VICTORIA-CITIZENS MEDICAL CENTER</t>
  </si>
  <si>
    <t>ECTOR COUNTY HOSPITAL DISTRICT-MEDICAL CENTER HOSPITAL</t>
  </si>
  <si>
    <t>HANSFORD COUNTY HOSPITAL DISTRICT-HANSFORD COUNTY HOSPITAL</t>
  </si>
  <si>
    <t>GRAHAM HOSPITAL DISTRICT-</t>
  </si>
  <si>
    <t>ELECTRA HOSPITAL DISTRICT-ELECTRA MEMORIAL HOSPITAL</t>
  </si>
  <si>
    <t>LILLIAN M HUDSPETH MEMORIAL ER PHYS-LILLIAN M HUDSPETH MEMORIAL HOSPITAL</t>
  </si>
  <si>
    <t>MEMORIAL HOSPITAL</t>
  </si>
  <si>
    <t>JACK COUNTY HOSPITAL DISTRICT-FAITH COMMUNITY HOSPITAL</t>
  </si>
  <si>
    <t>COUNTY OF YOAKUM-YOAKUM COUNTY HOSPITAL</t>
  </si>
  <si>
    <t>PECOS COUNTY MEMORIAL HOSPITAL-</t>
  </si>
  <si>
    <t>UVALDE COUNTY HOSPITAL AUTHORITY-UVALDE MEMORIAL HOSPITAL</t>
  </si>
  <si>
    <t>WINKLER COUNTY HOSPITAL DISTRICT-WINKLER COUNTY MEMORIAL HOSPITAL</t>
  </si>
  <si>
    <t>COUNTY OF WARD-WARD MEMORIAL HOSPITAL</t>
  </si>
  <si>
    <t>MOORE COUNTY HOSPITAL-</t>
  </si>
  <si>
    <t>EASTLAND MEMORIAL HOSPITAL DISTRICT-EASTLAND MEMORIAL HOSPITAL</t>
  </si>
  <si>
    <t>FISHER COUNTY HOSPITAL-FISHER COUNTY HOSPITAL DISTRICT</t>
  </si>
  <si>
    <t>SCURRY COUNTY HOSPITAL DISTRICT-D.M. COGDELL MEMORIAL HOSPITAL</t>
  </si>
  <si>
    <t>KNOX COUNTY HOSPITAL DISTRICT-KNOX COUNTY HOSPITAL</t>
  </si>
  <si>
    <t>ANSON HOSPITAL DISTRICT-</t>
  </si>
  <si>
    <t>NORTH WHEELER COUNTY HOSTPIAL DISTRICT-PARKVIEW HOSPITAL</t>
  </si>
  <si>
    <t>HAMLIN HOSPITAL DISTRICT-HAMLIN MEMORIAL HOSPITAL</t>
  </si>
  <si>
    <t>THROCKMORTON COUNTY MEMORIAL HOSPITAL-</t>
  </si>
  <si>
    <t>CHILDRESS COUNTY HOSPITAL DISTRICT-CHILDRESS REGIONAL MEDICAL CENTER</t>
  </si>
  <si>
    <t>WILBARGER COUNTY HOSPITAL DISTRICT-WILBARGER GENERAL HOSPITAL</t>
  </si>
  <si>
    <t>CRANE COUNTY HOSPITAL DISTRICT-CRANE MEMORIAL HOSPITAL</t>
  </si>
  <si>
    <t>RANKIN COUNTY HOSPITAL DISTRICT</t>
  </si>
  <si>
    <t>NORTH RUNNELS COUNTY HOSPITAL-</t>
  </si>
  <si>
    <t>BAYLOR COUNTY HOSPITAL DISTRICT-SEYMOUR HOSPITAL</t>
  </si>
  <si>
    <t>MITCHELL COUNTY HOSPITAL DISTRICT-MITCHELL COUNTY HOSPITAL</t>
  </si>
  <si>
    <t>DAWSON COUNTY HOSPITAL DISTRICT-MEDICAL ARTS HOSPITAL</t>
  </si>
  <si>
    <t>VAL VERDE HOSPITAL CORPORATION-VAL VERDE REGIONAL MEDICAL CENTER</t>
  </si>
  <si>
    <t>GENERAL HOSPITAL-IRAAN GENERAL HOSPITAL</t>
  </si>
  <si>
    <t>STONEWALL MEMORIAL HOSPITAL DISTRICT-STONEWALL MEMORIAL HOSPITAL</t>
  </si>
  <si>
    <t>CASTRO COUNTY HOSPITAL DISTRICT-PLAINS MEMORIAL HOSPITAL</t>
  </si>
  <si>
    <t>SID PETERSON MEMORIAL HOSPITAL-PETERSON REGIONAL MEDICAL CENTER</t>
  </si>
  <si>
    <t>Jones County Regional Healthcare System</t>
  </si>
  <si>
    <t>PREFERRED HOSPITAL LEASING MULESHOE INC-MULESHOE AREA MEDICAL CENTER</t>
  </si>
  <si>
    <t>HEART OF TEXAS HEALTHCARE SYSTEM-</t>
  </si>
  <si>
    <t>PREFERRED HOSPITAL LEASING INC-COLLINGSWORTH GENERAL HOSPITAL</t>
  </si>
  <si>
    <t>FRIO HOSPITAL-FRIO REGIONAL SWING BED</t>
  </si>
  <si>
    <t>PREFERRED HOSPITAL LEASING COLEMAN INC-COLEMAN COUNTY MEDICAL CENTER COMPANY</t>
  </si>
  <si>
    <t>PRIME HEALTHCARE SERVICES PAMPA LLC-PAMPA REGIONAL MEDICAL CENTER</t>
  </si>
  <si>
    <t>DIMMIT REGIONAL HOSPITAL-</t>
  </si>
  <si>
    <t>PREFERRED HOSPITAL LEASING ELDORADO INC-SCHLEICHER COUNTY MEDICAL CENTER</t>
  </si>
  <si>
    <t>1285191452</t>
  </si>
  <si>
    <t>PREFERRED HOSPITAL LEASING JUNCTION INC-KIMBLE HOSPITAL</t>
  </si>
  <si>
    <t>PREFERRED HOSPITAL LEASING VAN HORN INC-CULBERSON HOSPITAL</t>
  </si>
  <si>
    <t>CONTINUECARE HOSPITAL AT HENDRICK MEDICAL CENTER-CONTINUE CARE HOSPITAL AT HENDRICK MEDICAL CENTER</t>
  </si>
  <si>
    <t>HEALTHSOUTH REHABILITATION-ENCOMPASS HEALTH REHABILITATION HOSPITAL OF MIDLA</t>
  </si>
  <si>
    <t>ODESSA REGIONAL HOSPITAL LP-ODESSA REGIONAL MEDICAL CENTER</t>
  </si>
  <si>
    <t>KPC PROMISE HOSPITAL OF WICHITA FALLS, LLC-KPC PROMISE HOSPITAL OF WICHITA FALLS</t>
  </si>
  <si>
    <t>KELL WEST REGIONAL HOSPITAL LLC-KELL WEST REGIONAL HOSPITAL</t>
  </si>
  <si>
    <t>HEALTHSOUTH REHABILITATION HOSPITAL OF ABILENE LLC-HEALTHSOUTH REHABILITATION HOSPITAL OF ABILENE</t>
  </si>
  <si>
    <t>CONTINUECARE HOSPITAL OF MIDLAND INC-</t>
  </si>
  <si>
    <t>HealthSouth Rehabilitation Hospital of Midland</t>
  </si>
  <si>
    <t>1033152004</t>
  </si>
  <si>
    <t>MIDLAND COUNTY HOSPITAL DISTRCT-MIDLAND MEMORIAL HOSPITAL</t>
  </si>
  <si>
    <t>WILBARGER COUNTY HOSPITAL DISTRICT-</t>
  </si>
  <si>
    <t>1962658302</t>
  </si>
  <si>
    <t>OCEANS BEHAVIORAL HOSPITAL OF ABILENE LLC-</t>
  </si>
  <si>
    <t>RIVER CREST HOSPITAL</t>
  </si>
  <si>
    <t>RED RIVER HOSPITAL LLC-RED RIVER HOSPITAL</t>
  </si>
  <si>
    <t>BEHAVIORAL HEALTH CENTER OF THE PERMIAN BASIN LLC-OCEANS BEHAVIORAL HOSPITAL OF PERMIAN BASIN</t>
  </si>
  <si>
    <t>UNIVERSITY OF TEXAS HEALTH SCIENCE CENTER AT TYLER-UT HEALTH CENTER-TYLER</t>
  </si>
  <si>
    <t>GAINESVILLE COMMUNITY HOSPITAL, INC.-NORTH TEXAS MEDICAL CENTER</t>
  </si>
  <si>
    <t>NACOGDOCHES COUNTY HOSPITAL DISTRICT-MEMORIAL HOSPITAL</t>
  </si>
  <si>
    <t>FANNIN COUNTY HOSPITAL AUTHORITY-TMC BONHAM HOSPITAL</t>
  </si>
  <si>
    <t>MUENSTER HOSPITAL DISTRICT-MUENSTER MEMORIAL HOSPITAL</t>
  </si>
  <si>
    <t>NOCONA HOSPITAL DISTRICT-NOCONA GENERAL HOSPITAL</t>
  </si>
  <si>
    <t>TITUS COUNTY MEM HOSP DIST-TITUS REGIONAL MEDICAL CENTER</t>
  </si>
  <si>
    <t>PREFERRED HOSPITAL LEASING HEMPHILL INC-SABINE COUNTY HOSPITAL</t>
  </si>
  <si>
    <t>JACKSONVILLE HOSPITAL LLC-UT HEALTH EAST TEXAS JACKSONVILLE HOSPITAL</t>
  </si>
  <si>
    <t>CARTHAGE HOSPITAL LLC-UT HEALTH EAST TEXAS CARTHAGE HOSPITAL</t>
  </si>
  <si>
    <t>QUITMAN HOSPITAL LLC-UT HEALTH EAST TEXAS</t>
  </si>
  <si>
    <t>MEMORIAL MEDICAL CENTER OF EAST TEXAS-MEMORIAL MED CTR OF EAST TX</t>
  </si>
  <si>
    <t>HENDERSON HOSPITAL LLC-UT HEALTH EAST TEXAS HENDERSON HOSPITAL</t>
  </si>
  <si>
    <t>PITTSBURG HOSPITAL LLC-UT HEALTH EAST TEXAS PITTSBURG HOSPITAL</t>
  </si>
  <si>
    <t>PALESTINE PRINCIPAL HEALTHCARE LIMITED PARTNERSHIP-PALESTINE REGIONAL MEDICAL CENTER</t>
  </si>
  <si>
    <t>CROCKETT MEDICAL CENTER LLC-CROCKETT MEDICAL CENTER</t>
  </si>
  <si>
    <t>ESSENT PRMC LP-PARIS REGIONAL MEDICAL CENTER</t>
  </si>
  <si>
    <t>SELECT SPECIALTY HOSPITAL LONGVIEW INC-SELECT SPECIALTY HOSPITAL LONGVIEW</t>
  </si>
  <si>
    <t>UHS OF TEXOMA INC-TEXOMA MEDICAL CENTER</t>
  </si>
  <si>
    <t>The Good Shepherd Hospital, Inc.</t>
  </si>
  <si>
    <t>MOTHER FRANCES HOSPITAL REGIONAL HEALTHCARE CENTER-MOTHER FRANCES HOSPITAL</t>
  </si>
  <si>
    <t>East Texas Medical Center Specialty Hospital</t>
  </si>
  <si>
    <t>1619092780</t>
  </si>
  <si>
    <t>LONGVIEW MEDICAL CENTER LP-LONGVIEW REGIONAL MEDICAL CENTER</t>
  </si>
  <si>
    <t>CHRISTUS HEALTH ARK LA TEX-CHRISTUS ST MICHAEL REHABILITATION HOSPITAL</t>
  </si>
  <si>
    <t>ATHENS HOSPITAL LLC-UT HEALTH EAST TEXAS ATHENS HOSPITAL</t>
  </si>
  <si>
    <t>TYLER REGIONAL HOSPITAL LLC-UT HEALTH EAST TEXAS TYLER REGIONAL HOSPITAL</t>
  </si>
  <si>
    <t>CHRISTUS HEALTH ARK LATEX-</t>
  </si>
  <si>
    <t>CHRISTUS GOOD SHEPHERD MEDICAL CENTER-CHRISTUS GOOD SHEPHERD MEDICAL CENTER - MARSHALL</t>
  </si>
  <si>
    <t>HERITAGE PARK SURGICAL HOSPITAL, LLC-BAYLOR SCOTT &amp; WHITE SURGICAL HOSPITAL AT SHERMAN</t>
  </si>
  <si>
    <t>PAM SQUARED AT TEXARKANA, LLC-</t>
  </si>
  <si>
    <t>REHABILITATION HOSPITAL LLC-UT HEALTH EAST TEXAS REHABILITATION HOSPITAL</t>
  </si>
  <si>
    <t>CHRISTUS GOOD SHEPHERD MEDICAL CENTER-CHRISTUS GOOD SHEPHERD MEDICAL CENTER MARSHALL</t>
  </si>
  <si>
    <t>BRIM HEALTHCARE OF TEXAS LLC-WADLEY REGIONAL MEDICAL CENTER</t>
  </si>
  <si>
    <t>PAM SPECIALTY HOSPITAL OF LUFKIN, LLC-</t>
  </si>
  <si>
    <t>SHERMAN GRAYSON HOSPITAL LLC-WILSON N JONES REGIONAL MEMORIAL CENTER</t>
  </si>
  <si>
    <t>OCEANS BEHAVORIAL HOSPITAL OF LUFKIN LLC-OCEANS BEHAVORIAL HOSPITAL OF LUFKIN</t>
  </si>
  <si>
    <t>AUDUBON BEHAVIORAL HEALTHCARE OF LONGVIEW LLC-OCEANS BEHAVIORAL HOSPITAL OF LONGVIEW</t>
  </si>
  <si>
    <t>GOODALL WITCHER HOSPITAL FOUNDATION</t>
  </si>
  <si>
    <t>GONZALES HEALTHCARE SYSTEMS-MEMORIAL HOSPITAL</t>
  </si>
  <si>
    <t>CORYELL COUNTY MEMORIAL HOSPITAL AUTHORITY-</t>
  </si>
  <si>
    <t>SOMERVELL COUNTY HOSPITAL DISTRICT-GLEN ROSE MEDICAL CENTER</t>
  </si>
  <si>
    <t>HAMILTON COUNTY HOSPITAL DISTRICT-HAMILTON GENERAL HOSPITAL</t>
  </si>
  <si>
    <t>FAIRFIELD HOSPITAL DISTRICT-FREESTONE MEDICAL CENTER</t>
  </si>
  <si>
    <t>JACKSON COUNTY HOSPITAL DISTRICT-JACKSON HEALTHCARE CENTER</t>
  </si>
  <si>
    <t>TEXAS HEALTH HARRIS METHODIST HOSPITAL STEPHENVILL-</t>
  </si>
  <si>
    <t>METROPLEX ADVENTIST HOSPITAL INC-ROLLINS BROOK COMMUNITY HOSPITAL</t>
  </si>
  <si>
    <t>BURLESON ST JOSEPH HEALTH CENTER-BURLESON ST. JOSEPH HEALTH CENTER</t>
  </si>
  <si>
    <t>COLUMBUS COMMUNITY HOSPITAL-</t>
  </si>
  <si>
    <t>HILL COUNTRY MEMORIAL HOSPITAL-HILL COUNTRY MEMORIAL HOSP</t>
  </si>
  <si>
    <t>SCOTT AND WHITE HOSPITAL - LLANO-BAYLOR SCOTT AND WHITE MEDICAL CENTER - LLANO</t>
  </si>
  <si>
    <t>Rockdale Blackhawk LLC</t>
  </si>
  <si>
    <t>CAHRMC LLC-RICE MEDICAL CENTER</t>
  </si>
  <si>
    <t>SCOTT &amp; WHITE HOSPITAL BRENHAM-BAYLOR SCOTT AND WHITE MEDICAL CENTER BRENHAM</t>
  </si>
  <si>
    <t>NHCI OF HILLSBORO INC-HILL REGIONAL HOSPITAL</t>
  </si>
  <si>
    <t>ST JOSEPH HEALTHSOUTH REHABILITATION HOSPITAL LLC-CHI ST JOSEPH REHABILITATION HOSPITAL</t>
  </si>
  <si>
    <t>HILLCREST BAPTIST MEDICAL CENTER-BAYLOR SCOTT AND WHITE MEDICAL CENTER HILLCREST</t>
  </si>
  <si>
    <t>HH KILLEEN HEALTH SYSTEM LLC-SETON MEDICAL CENTER HARKER HEIGHTS</t>
  </si>
  <si>
    <t>BRAZOS VALLEY PHYSICIANS ORGANIZATION MSO LLC-THE PHYSICIANS CENTRE HOSPITAL</t>
  </si>
  <si>
    <t>METROPLEX ADVENTIST HOSPITAL INC-METROPLEX HOSPITAL</t>
  </si>
  <si>
    <t>HILLCREST BAPTIST MEDICAL CENTER-BAYLOR SCOTT &amp; WHITE MEDICAL CENTER HILLCREST</t>
  </si>
  <si>
    <t>SCOTT AND WHITE MEMORIAL HOSPITAL-SCOTT AND WHITE MEDICAL CENTER TEMPLE</t>
  </si>
  <si>
    <t>PROVIDENCE HEALTH SERVICES OF WACO-PROVIDENCE HEALTHCARE NETWORK</t>
  </si>
  <si>
    <t>1053963009</t>
  </si>
  <si>
    <t>SCOTT &amp; WHITE CONTINUING CARE HOSPITAL-BAYLOR SCOTT &amp; WHITE CONTINUING CARE HOSPITAL</t>
  </si>
  <si>
    <t>HMIH CEDAR CREST LLC-CEDAR CREST HOSPITAL</t>
  </si>
  <si>
    <t>STRATEGIC BH-ROCK PRAIRIE BEHAVIORAL HEALTH</t>
  </si>
  <si>
    <t>LYNN COUNTY HOSPITAL-LYNN COUNTY HOSPITAL DISTRICT</t>
  </si>
  <si>
    <t>TERRY MEMORIAL HOSPITAL DISTRICT-BROWNFIELD REGIONAL MEDICAL CENTER</t>
  </si>
  <si>
    <t>DEAF SMITH COUNTY HOSPITAL DISTRICT-HEREFORD REGIONAL MEDICAL CENTER</t>
  </si>
  <si>
    <t>SWISHER MEMORIAL HEALTHCARE SYSTEM-SWISHER MEMORIAL HOSPITAL</t>
  </si>
  <si>
    <t>GPCH LLC-GOLDEN PLAINS COMMUNITY HOSPITAL</t>
  </si>
  <si>
    <t>METHODIST HOSPITAL LEVELLAND-COVENANT HOSPITAL LEVELLAND</t>
  </si>
  <si>
    <t>METHODIST HOSPITAL PLAINVIEW-COVENANT HOSPITAL PLAINVIEW</t>
  </si>
  <si>
    <t>COVENANT HEALTH SYSTEM-COVENANT MEDICAL CENTER</t>
  </si>
  <si>
    <t>COVENANT REHABILITATION HOSPITAL OF LUBBOCK LLC-TRUSTPOINT REHABILITATION HOSPITAL OF LUBBOCK</t>
  </si>
  <si>
    <t>LUBBOCK HEART HOSPITAL LLC-LUBBOCK HEART HOSPITAL</t>
  </si>
  <si>
    <t>PHYSICIANS SURGICAL HOSPITALS LLC-QUAIL CREEK SURGICAL HOSPITAL</t>
  </si>
  <si>
    <t>PLUM CREEK SPECIALTY HOSPITAL</t>
  </si>
  <si>
    <t>352444901</t>
  </si>
  <si>
    <t>1851785521</t>
  </si>
  <si>
    <t>VIBRA REHABILITATION HOSPITAL OF AMARILLO LLC-VIBRA REHABILITATION HOSPITAL OF AMARILLO</t>
  </si>
  <si>
    <t>BSA HOSPITAL LLC-REHAB UNIT</t>
  </si>
  <si>
    <t>NORTHWEST TEXAS HEALTH CARE SYSTEM INC-NORTHWEST TEXAS HOSPITAL</t>
  </si>
  <si>
    <t>BSA HOSPITAL LLC-BAPTIST ST ANTHONYS HEALTH SYSTEM</t>
  </si>
  <si>
    <t>LUBBOCK HERITAGE HOSPITAL LLC-GRACE MEDICAL CENTER</t>
  </si>
  <si>
    <t>VIBRA HOSPITAL OF AMARILLO LLC-VIBRA HOSPITAL OF AMARILLO</t>
  </si>
  <si>
    <t>COVENANT LONG TERM CARE LP-COVENANT SPECIALTY HOSPITAL</t>
  </si>
  <si>
    <t>LUBBOCK REGIONAL MHMR CENTER</t>
  </si>
  <si>
    <t>METHODISTS CHILDRENS HOSPITAL-COVENANT CHILDRENS HOSPITAL</t>
  </si>
  <si>
    <t>BAYSIDE COMMUNITY HOSPITAL-</t>
  </si>
  <si>
    <t>LIBERTY COUNTY HOSPITAL DISTRICT NO 1-LIBERTY DAYTON REGIONAL MEDICAL CENTER</t>
  </si>
  <si>
    <t>OPREX SURGERY BAYTOWN LP-ALTAS BAYTOWN HOSPICE</t>
  </si>
  <si>
    <t>MEMORIAL HOSP OF POLK COUNTY-CHI ST LUKES HEALTH MEMORIAL LIVINGSTON</t>
  </si>
  <si>
    <t>CHRISTUS JASPER MEMORIAL HOSPITAL-</t>
  </si>
  <si>
    <t>EMERGENCY HOSPITAL SYSTEMS LLC-CLEVELAND EMERGENCY HOSPITAL</t>
  </si>
  <si>
    <t>LHCG CXXI, LLC-CHRISTUS DUBUIS HOSPITAL OF BEAUMONT</t>
  </si>
  <si>
    <t>THE MEDICAL CENTER OF SOUTHEAST TEXAS LP-</t>
  </si>
  <si>
    <t>PAM SQUARED AT BEAUMONT, LLC-</t>
  </si>
  <si>
    <t>CHRISTUS HEALTH SOUTHEAST TEXAS-CHRISTUS HOSPITAL</t>
  </si>
  <si>
    <t>MID JEFFERSON EXTENDED CARE HOSPITAL-</t>
  </si>
  <si>
    <t>WALKER COUNTY HOSPITAL CORPORATION-HUNTSVILLE MEMORIAL HOSPITAL</t>
  </si>
  <si>
    <t>BAPTIST HOSPITALS OF SOUTHEAST TEXAS-MEMORIAL HERMANN BAPTIST BEAUMONT HOSPITAL</t>
  </si>
  <si>
    <t>FORT DUNCAN REGIONAL MEDICAL CENTER LP-FORT DUNCAN REGIONAL MEDICAL CENTER</t>
  </si>
  <si>
    <t>HARLINGEN MEDICAL CENTER LP-</t>
  </si>
  <si>
    <t>CHG HOSPITAL MCALLEN LLC-SOLARA SPECIALTY HOSPITALS MCALLEN</t>
  </si>
  <si>
    <t>LAREDO REHABILITATION HOSPITAL LLC-</t>
  </si>
  <si>
    <t>NEW LIFECARE HOSPITALS OF SOUTH TEXAS LLC</t>
  </si>
  <si>
    <t>330847001</t>
  </si>
  <si>
    <t>1679916530</t>
  </si>
  <si>
    <t>COLUMBIA RIO GRANDE HEALTHCARE LP-RIO GRANDE REGIONAL HOSPITAL</t>
  </si>
  <si>
    <t>SOLARA HOSPITAL HARLINGEN-SOLARA SPECIALTY HOSPITALS HARLINGEN BROWNSVILLE</t>
  </si>
  <si>
    <t>WESLACO REGIONAL REHABILITATION HOSPITAL, LLC-</t>
  </si>
  <si>
    <t>LAREDO REGIONAL MEDICAL CENTER LP-DOCTORS HOSPITAL OF LAREDO</t>
  </si>
  <si>
    <t>LAREDO SPECIALTY HOSPITAL</t>
  </si>
  <si>
    <t>MISSION HOSPITAL INC-MISSION REGIONAL MEDICAL CENTER</t>
  </si>
  <si>
    <t>VHS BROWNSVILLE HOSPITAL COMPANY LLC-VALLEY BAPTIST MEDICAL CENTER BROWNSVILLE</t>
  </si>
  <si>
    <t>SOUTH TEXAS REHABILITATION HOSPITAL LP-</t>
  </si>
  <si>
    <t>DAY SURGERY AT RENAISSANCE LLC-DOCTORS HOSPITAL AT RENAISSANCE LTD</t>
  </si>
  <si>
    <t>COLUMBIA VALLEY HEALTHCARE SYSTEMS LP-VALLEY REGIONAL MEDICAL CENTER</t>
  </si>
  <si>
    <t>HEALTH AND HUMAN SERVICES COMMISSION-SOUTH TEXAS HOSPITAL</t>
  </si>
  <si>
    <t>021219301</t>
  </si>
  <si>
    <t>1558434894</t>
  </si>
  <si>
    <t>STRATEGIC BH-BROWNSVILLE, LLC-PALMS BEHAVIORAL HEALTH</t>
  </si>
  <si>
    <t>MATAGORDA COUNTY HOSPITAL DISTRICT-MATAGORDA REGIONAL MEDICAL CENTER</t>
  </si>
  <si>
    <t>BELLVILLE ST JOSEPH HEALTH CENTER-</t>
  </si>
  <si>
    <t>EL CAMPO MEMORIAL HOSPITAL-</t>
  </si>
  <si>
    <t>MEMORIAL HERMANN HOSPITAL SYSTEM-MHHS HERMANN HOSPITAL</t>
  </si>
  <si>
    <t>COMMUNITY HOSPITAL OF BRAZOSPORT-BRAZOSPORT REGIONAL HEALTH SYSTEM</t>
  </si>
  <si>
    <t>CLEAR LAKE REHABILITATION HOSPITAL LLC-KINDRED REHABILIT HOSPITAL CLEAR LAKE</t>
  </si>
  <si>
    <t>CHCA CONROE LP-HCA HOUSTON HEALTHCARE CONROE</t>
  </si>
  <si>
    <t>HOUSTON METHODIST ST JOHN HOSPITAL-HOUSTON METHODIST CLEAR LAKE HOSPITAL</t>
  </si>
  <si>
    <t>KINDRED HOSPITALS LIMITED PARTNERSHIP-KINDRED HOSPTIAL HOUSTON MEDICAL CENTER</t>
  </si>
  <si>
    <t>ST LUKES COMMUNITY HEALTH SERVICES-ST LUKES THE WOODLANDS HOSPITAL</t>
  </si>
  <si>
    <t>MEMORIAL HERMANN HOSPITAL SYSTEM-MHHS KATY HOSPITAL</t>
  </si>
  <si>
    <t>SAN JACINTO METHODIST HOSPITAL-HOUSTON METHODIST SAN JACINTO HOSPITAL</t>
  </si>
  <si>
    <t>DOCTORS HOSPITAL 1997 LP-UNITED MEMORIAL MEDICAL CENTER</t>
  </si>
  <si>
    <t>VISTA COMMUNITY MEDICAL CENTER HOSPITAL LLP-SURGERY SPECIALTY HOSPITAL OF AMERICA SE HOUSTON</t>
  </si>
  <si>
    <t>METHODIST WILLOWBROOK-HOUSTON METHODIST WILLOWBROOK HOSPITAL</t>
  </si>
  <si>
    <t>CLEAR LAKE INSTITUTE FOR REHABILITATION, LLC-PAM REHABILITATION HOSPITAL OF CLEAR LAKE</t>
  </si>
  <si>
    <t>FIRST TEXAS HOSPITAL CY-FAIR, LLC-FIRST TEXAS HOSPITAL</t>
  </si>
  <si>
    <t>KINGWOOD PLAZA HOSPITAL-HCA HOUSTON HEALTHCARE KINGWOOD</t>
  </si>
  <si>
    <t>Tomball Regional Medical Center</t>
  </si>
  <si>
    <t>HOUSTON NORTHWEST OPERATING COMPANY LLC-HOUSTON NORTHWEST MEDICAL CENTER</t>
  </si>
  <si>
    <t>MEMORIAL HERMANN HOSPITAL SYSTEM-MHHS MEMORIAL CITY HOSPITAL</t>
  </si>
  <si>
    <t>MEMORIAL HERMANN HEALTH SYSTEM-MHHS THE WOODLANDS HOSPITAL</t>
  </si>
  <si>
    <t>TRIUMPH SOUTHWEST LP-KINDRED HOSPITAL SUGAR LAND</t>
  </si>
  <si>
    <t>MEMORIAL HERMANN HEALTH SYSTEM-TIRR MEMORIAL HERMANN</t>
  </si>
  <si>
    <t>AD HOSPITAL EAST LLC-</t>
  </si>
  <si>
    <t>ST. LUKE'S COMMUNITY DEVELOPMENT CORPORATION-SUGAR-ST. LUKE'S SUGAR LAND HOSPITAL</t>
  </si>
  <si>
    <t>Memorial Hermann Orthopedic &amp; Spine Hospital</t>
  </si>
  <si>
    <t>1659313146</t>
  </si>
  <si>
    <t>TRIUMPH HOSPITAL OF EAST HOUSTON LP-KINDRED HOSPITAL CLEAR LAKE</t>
  </si>
  <si>
    <t>CHCA PEARLAND, LP-HCA HOUSTON HEALTHCARE PEARLAND</t>
  </si>
  <si>
    <t>Houston Hospital for Specialized Surgery</t>
  </si>
  <si>
    <t>HEALTHSOUTH REHABILITATION HOSPITAL OF SUGAR LAND-HEALTHSOUTH SUGAR LAND REHABILITATION HOSPITAL</t>
  </si>
  <si>
    <t>METHODIST SUGAR LAND HOSPITAL-HOUSTON METHODIST SUGAR LAND HOSPITAL</t>
  </si>
  <si>
    <t>ER AMERICAN HEALTHCARE SERVICES, LLC-</t>
  </si>
  <si>
    <t>TRIUMPH REHABILIATION HOSPITAL OF NORTHEAST HOUSTO-KINDRED REHABILITATION HOSPITAL NORTHEAST HOUSTON</t>
  </si>
  <si>
    <t>ST LUKES PATIENTS MEDICAL CENTER-</t>
  </si>
  <si>
    <t>ATRIUM MEDICAL CENTER LP-</t>
  </si>
  <si>
    <t>HEALTHSOUTH REHABILITATION HOSPITAL OF VINTAGE PAR-HEALTHSOUTH REHABILITATION HOSPITAL THE VINTAGE</t>
  </si>
  <si>
    <t>HOUSTON METHODIST ST CATHERINE HOSPITAL-HOUSTON METHODIST CONTINUING CARE HOSPITAL</t>
  </si>
  <si>
    <t>MEMORIAL HERMANN HOSPITAL SYSTEM-MHHS NORTHEAST HOSPITAL</t>
  </si>
  <si>
    <t>MEMORIAL HERMANN HOSPITAL SYSTEM-MHHS SUGAR LAND HOSPITAL</t>
  </si>
  <si>
    <t>WEBSTER SURGICAL SPECIALTY HOSPITAL, LTD-HOUSTON PHYSICIANS HOSPITAL</t>
  </si>
  <si>
    <t>TRIUMPH HOSPITAL OF NORTH HOUSTON LP-KINDRED HOSPITAL TOMBALL</t>
  </si>
  <si>
    <t>HEALTHSOUTH REHABILITATION HOSPITAL OF CYPRESS LLC-</t>
  </si>
  <si>
    <t>CHCA WEST HOUSTON LP-HCA HOUSTON HEALTHCARE WEST</t>
  </si>
  <si>
    <t>Cornerstone Hospital Medical Center</t>
  </si>
  <si>
    <t>1235416801</t>
  </si>
  <si>
    <t>HEALTHSOUTH REHABILITATION HOSPITAL THE WOODLANDS-ENCOMPASS HEALTH REHABILITATION HOSPITAL OF THE W</t>
  </si>
  <si>
    <t>ST LUKES LAKESIDE HOSPITAL LLC-ST LUKES LAKESIDE HOSPITAL</t>
  </si>
  <si>
    <t>St Lukes Episcopal Hospital</t>
  </si>
  <si>
    <t>1184662847</t>
  </si>
  <si>
    <t>METHODIST HEALTH CENTERS-HOUSTON METHODIST THE WOODLANDS HOSPITAL</t>
  </si>
  <si>
    <t>PINE VALLEY SPECIALTY HOSPITAL OPERATOR, LLC-PINE VALLEY SPECIALTY HOSPITAL</t>
  </si>
  <si>
    <t>361849801</t>
  </si>
  <si>
    <t>1184089054</t>
  </si>
  <si>
    <t>CHCA BAYSHORE LP-HCA HOUSTON HEALTHCARE SOUTHEAST</t>
  </si>
  <si>
    <t>Cypress Fairbanks Medical Center</t>
  </si>
  <si>
    <t>MH EMERUS FIRST COLONY, LLC-MEMORIAL HERMANN FIRST COLONY HOSPITAL</t>
  </si>
  <si>
    <t>1164665899</t>
  </si>
  <si>
    <t>St. Joseph Medical Center</t>
  </si>
  <si>
    <t>MH EMERUS TOMBALL, LLC-MEMORIAL HERMANN TOMBALL</t>
  </si>
  <si>
    <t>340639901</t>
  </si>
  <si>
    <t>1144651514</t>
  </si>
  <si>
    <t>TOPS SPECIALTY HOSPITAL, LTD-</t>
  </si>
  <si>
    <t>ORTHOPEDIC HOSPITAL LTD-TEXAS ORTHOPEDIC HOSPITAL</t>
  </si>
  <si>
    <t>ALL VALLEY SPEECH THERAPY PLLC-</t>
  </si>
  <si>
    <t>METHODIST HEALTH CENTERS-HOUSTON METHODIST WEST HOSPITAL</t>
  </si>
  <si>
    <t>Cornerstone Hospital of Houston - Bellaire</t>
  </si>
  <si>
    <t>1083668685</t>
  </si>
  <si>
    <t>CHG HOSPITAL CONROE LLC-CORNERSTONE SPECIALTY HOSPITALS CONROE</t>
  </si>
  <si>
    <t>HOUSTON PPH LLC-HCA HOUSTON HEALTHCARE MEDICAL CENTER</t>
  </si>
  <si>
    <t>CHCA CLEAR LAKE LP-HCA HOUSTON HEALTHCARE CLEAR LAKE</t>
  </si>
  <si>
    <t>MEMORIAL HERMANN REHABILITATION HOSPITAL KATY-</t>
  </si>
  <si>
    <t>THC HOUSTON LLC-KINDRED HOSPITAL HOUSTON NORTHWEST</t>
  </si>
  <si>
    <t>MEMORIAL HERMANN SUGAR LAND SURGICAL HOSPITAL LLP-SUGAR LAND SURGICAL HOSPITAL</t>
  </si>
  <si>
    <t>NEXUS SPECIALTY HOSPITAL - THE WOODLANDS LTD-NEXUS SPECIALTY HOSPITAL</t>
  </si>
  <si>
    <t>CHCA WOMANS HOSPITAL LP-THE WOMANS HOSPITAL OF TEXAS</t>
  </si>
  <si>
    <t>OAK BEND MEDICAL CENTER-OAKBEND MEDICAL CENTER</t>
  </si>
  <si>
    <t>C &amp; I HOLDINGS LLC-LONE STAR BEHAVORIAL HEALTH</t>
  </si>
  <si>
    <t>OCEANS BEHAVIORAL HOSPITAL OF KATY LLC-</t>
  </si>
  <si>
    <t>SHC KPH LP-KINGWOOD PINES HOSPITAL</t>
  </si>
  <si>
    <t>OCEANS BEHAVIORAL HOSPITAL OF PASADENA LLC-OCEANS BEHAVIORAL HOSPITAL OF PASADENA</t>
  </si>
  <si>
    <t>POST OAKS CARE CENTER</t>
  </si>
  <si>
    <t>WOODLAND SPINGS LLC-WOODLAND SPRINGS</t>
  </si>
  <si>
    <t>CYPRESS CREEK HOSPITAL INC</t>
  </si>
  <si>
    <t>HOUSTON BEHAVIORAL HEALTHCARE HOSPITAL, LLC-</t>
  </si>
  <si>
    <t>SACRED OAK MEDICAL CENTER, LLC-</t>
  </si>
  <si>
    <t>DAY STARS INC-</t>
  </si>
  <si>
    <t>APOLLO REHAB HOSPITAL LLC-SUGAR LAND REHAB HOSPITAL LLC</t>
  </si>
  <si>
    <t>WEST OAK HOSPITAL INC-TEXAS WEST OAKS HOSPITAL</t>
  </si>
  <si>
    <t>DEVEREUX FOUNDATION-DEVEREUX-TEXAS TREATMENT</t>
  </si>
  <si>
    <t>WESTPARK SPRINGS LLC-</t>
  </si>
  <si>
    <t>BEHAVIORAL HEALTH MANAGEMENT, LLC-</t>
  </si>
  <si>
    <t>INTRACARE HOSPITAL NORTH-INTRACARE NORTH HOSPITAL</t>
  </si>
  <si>
    <t>SUN HOUSTON, LLC-</t>
  </si>
  <si>
    <t>SHRINERS HOSPITALS FOR CHILDREN-</t>
  </si>
  <si>
    <t>HEALTHBRIDGE CHILDRENS HOSPITAL- HOUSTON LTD-HEALTHBRIDGE CHILDRENS HOSPITAL</t>
  </si>
  <si>
    <t>EL PASO COUNTY HOSPITAL DISTRICT-UNIVERSITY MEDICAL CENTER OF EL PASO</t>
  </si>
  <si>
    <t>TENET HOSPITALS LIMITED-THE HOSPITALS OF PROVIDENCE EAST CAMPUS</t>
  </si>
  <si>
    <t>EL PASO HEALTHCARE SYSTEM LTD-LAS PALMAS MEDICAL CENTER</t>
  </si>
  <si>
    <t>VIBRA REHABILITATION HOSPITAL OF EL PASO, LLC-HIGHLANDS REHABILITATION HOSPITAL</t>
  </si>
  <si>
    <t>TENET HOSPITALS LIMITED-THE HOSPITALS OF PROVIDENCE MEMORIAL CAMPUS</t>
  </si>
  <si>
    <t>EAST EL PASO PHYSICIANS MEDICAL CENTER LLC-FOUNDATION SURGICAL HOSPITAL OF EL PASO</t>
  </si>
  <si>
    <t>TENET HOSPITALS LIMITED-THE HOSPITALS OF PROVIDENCE TRANSMOUNTAIN CAMPUS</t>
  </si>
  <si>
    <t>EL PASO SPECIALTY HOSPITAL LTD-SURGICAL INSTITUTE OF EL PASO</t>
  </si>
  <si>
    <t>SIERRA MEDICAL CENTER-THE HOSPITAL OF PROVIDENCE SIERRA CAMPUS</t>
  </si>
  <si>
    <t>IHS HOSPITAL AT EL PASO</t>
  </si>
  <si>
    <t>1215937966</t>
  </si>
  <si>
    <t>EL PASO LTAC HOSPITAL</t>
  </si>
  <si>
    <t>190248801</t>
  </si>
  <si>
    <t>1194890103</t>
  </si>
  <si>
    <t>SCCI HOSPITAL EL PASO LLC-KINDRED HOSPITAL EL PASO</t>
  </si>
  <si>
    <t>HCN EP HORIZON CITY LLC-THE HOSPITALS OF PROVIDENCE HORIZON CITY CAMPUS</t>
  </si>
  <si>
    <t>ALTERNATIVES CENTRE FOR BEHA</t>
  </si>
  <si>
    <t>UNIVERSITY BEHAVIORAL HEALTH OF EL PASO LLC</t>
  </si>
  <si>
    <t>EL PASO BEHAVIORAL HOSPITAL LLC-RIO VISTA BEHAVIORAL HEALTH</t>
  </si>
  <si>
    <t>Emergence Health Network</t>
  </si>
  <si>
    <t>1033240353</t>
  </si>
  <si>
    <t>EL PASO CHILDRENS HOSPITAL-</t>
  </si>
  <si>
    <t>UTSOUTHWESTERN UNIVERSITY HOSPITAL ZALE LIPSHY</t>
  </si>
  <si>
    <t>BAYLOR MEDICAL CENTER AT IRVING-</t>
  </si>
  <si>
    <t>HEALTHSOUTH REHABILITATION HOSPITAL OF DALLAS LLC-HEALTHSOUTH REHABILITATION HOSPITAL OF DALLAS</t>
  </si>
  <si>
    <t>TEXAS HEART HOSPITAL OF THE SOUTHWEST LLP-BAYLOR SCOTT &amp; WHITE THE HEART HOSPITAL PLANO</t>
  </si>
  <si>
    <t>EBD BEMC ROCKWALL, LLC-BAYLOR EMERGENCY MEDICAL CENTER</t>
  </si>
  <si>
    <t>METHODIST MCKINNEY HOSPITAL LLC-</t>
  </si>
  <si>
    <t>REHABILITATION HOSPITAL OF MESQUITE LLC-MESQUITE REHABILITATION INSTITUTE</t>
  </si>
  <si>
    <t>FRISCO MEDICAL CENTER-BAYLOR SCOTT &amp; WHITE MEDICAL CENTER - FRISCO</t>
  </si>
  <si>
    <t>COLUMBIA MEDICAL CENTER OF LAS COLINAS, INC-LAS COLINAS MEDICAL CENTER</t>
  </si>
  <si>
    <t>PROMISE HOSPITAL OF DALLAS INC</t>
  </si>
  <si>
    <t>340716501</t>
  </si>
  <si>
    <t>1902237431</t>
  </si>
  <si>
    <t>DALLAS MEDICAL CENTER LLC-</t>
  </si>
  <si>
    <t>LANCASTER REGIONAL HOSPITAL LP-CRESCENT MEDICAL CENTER LANCASTER</t>
  </si>
  <si>
    <t>MESQUITE SPECIALTY HOSPITAL LP</t>
  </si>
  <si>
    <t>KINDRED HOSPITALS LIMITED PARTNERSHIP-KINDRED HOSPITAL-WHITE ROCK</t>
  </si>
  <si>
    <t>BAYLOR SCOTT &amp; WHITE MEDICAL CENTER - CENTENNIAL-</t>
  </si>
  <si>
    <t>PRIME HEALTHCARE SERVICES MESQUITE LLC-DALLAS REGIONAL MEDICAL CENTER</t>
  </si>
  <si>
    <t>TEXAS HEALTH PRESBYTERIAN HOSPTAL PLANO-</t>
  </si>
  <si>
    <t>PRHC ENNIS LP-ENNIS REGIONAL MEDICAL CENTER</t>
  </si>
  <si>
    <t>KINDRED HOSPITALS LIMITED PARTNERSHIP-KINDRED HOSPITAL- DALLAS</t>
  </si>
  <si>
    <t>COLUMBIA MEDICAL CENTER OF PLANO LP-MEDICAL CENTER OF PLANO</t>
  </si>
  <si>
    <t>COLUMBIA HOSPITAL MEDICAL CITY DALLAS, SUBSIDIARY-COLUMBIA HOSPITAL AT MEDICAL C</t>
  </si>
  <si>
    <t>Plano Specialty Hospital</t>
  </si>
  <si>
    <t>353871201</t>
  </si>
  <si>
    <t>1689068355</t>
  </si>
  <si>
    <t>KPC PROMISE HOSPITAL OF DALLAS, LLC-KPC PROMISE HOSPITAL OF DALLAS</t>
  </si>
  <si>
    <t>IRVING COPPELL SURGICAL HOSPITAL LLP-IRVING-COPPELL SURGICAL HOSPITAL LLP</t>
  </si>
  <si>
    <t>BAYLOR REGIONAL MEDICAL CENTER AT PLANO-</t>
  </si>
  <si>
    <t>ROCKWALL REGIONAL HOSPITAL LLC-TEXAS HEALTH PRESBYTERIAN HOSPITAL ROCKWALL</t>
  </si>
  <si>
    <t>TEXAS HEALTH PRESBYTERIAN HOSPITAL ALLEN-</t>
  </si>
  <si>
    <t>BIR JV LLP-BAYLOR INSTITUTE FOR REHABILITATION</t>
  </si>
  <si>
    <t>METHODIST HOSPITALS OF DALLAS-METHODIST DALLAS MEDICAL CENTER</t>
  </si>
  <si>
    <t>Methodist Rehabilitation Hospital</t>
  </si>
  <si>
    <t>1487848941</t>
  </si>
  <si>
    <t>TEXAS HEALTH PRESBYTERIAN HOSPITAL KAUFMAN-</t>
  </si>
  <si>
    <t>COLUMBIA MEDICAL CENTER OF MCKINNEY SUBSIDIARY LP-MEDICAL CENTER OF MCKINNEY</t>
  </si>
  <si>
    <t>CR EMERGENCY ROOM LLC-BAYLOR SCOTT AND WHITE EMERGENCY HOSPITAL</t>
  </si>
  <si>
    <t>TEXAS HEALTH PRESBYTERIAN HOSPITAL DALLAS-TEXAS PRESBYTERIAN HOSPITAL OF DALLAS</t>
  </si>
  <si>
    <t>MSH PARTNERS LLC-BAYLOR MEDICAL CENTER AT UPTOWN</t>
  </si>
  <si>
    <t>HEALTH SOUTH REHABILITATION HOSPITAL OF HUMBLE-</t>
  </si>
  <si>
    <t>DALLAS LTACH LLC-KINDRED HOSPITAL DALLAS CENTRAL</t>
  </si>
  <si>
    <t>BAYLOR INSTITUTE FOR REHABILITATION AT FRISCO-</t>
  </si>
  <si>
    <t>METHODIST HOSPITAL OF DALLAS-METHODIST CHARLTON MEDICAL CENTER</t>
  </si>
  <si>
    <t>TEXAS REGIONAL MEDICAL CENTER LTD-TEXAS REGIONAL MEDICAL CENTER AT SUNNYVALE</t>
  </si>
  <si>
    <t>LAKE POINTE MEDICAL CENTER-BAYLOR SCOTT &amp; WHITE MEDICAL CENTER LAKE POINTE</t>
  </si>
  <si>
    <t>SELECT SPECIALITY HOSPITAL-DALLAS, INC-</t>
  </si>
  <si>
    <t>HEALTHSOUTH PLANO REHABILITATION HOSPITAL LLC-HEALTHSOUTH PLANO REHABILITATION HOSPITAL</t>
  </si>
  <si>
    <t>BAYLOR MEDICAL CENTERS AT GARLAND AND MCKINNEY-BAYLOR SCOTT AND WHITE MEDICAL CENTER - MCKINNEY</t>
  </si>
  <si>
    <t>PIPELINE EAST DALLAS LLC-CITY HOSPITAL AT WHITE ROCK</t>
  </si>
  <si>
    <t>SELECT SPECIALTY HOSPITAL DALLAS INC-DALLAS SPECIALTY HOSPITAL DALLAS INC</t>
  </si>
  <si>
    <t>VIBRA SPECIALTY HOSPITAL OF DALLAS LLC-VIBRA HOSPITAL OF RICHARDSON</t>
  </si>
  <si>
    <t>POST ACUTE MEDICAL AT ALLEN LLC-PAM REHABILITATION HOSPITAL OF ALLEN</t>
  </si>
  <si>
    <t>METHODIST HOSPITALS OF DALLAS-METHODIST RICHARDSON MEDICAL CENTER</t>
  </si>
  <si>
    <t>1023338142</t>
  </si>
  <si>
    <t>HUNT MEMORIAL HOSPITAL DISTRICT-HUNT REGIONAL MEDICAL CENTER</t>
  </si>
  <si>
    <t>GLEN OAKS HOSPITAL INC-GLEN OAKS HOSPITAL</t>
  </si>
  <si>
    <t>GREEN OAKS HOSPITAL SUBSIDIA</t>
  </si>
  <si>
    <t>INNOVATIONS COMMUNITY MENTAL HEALTH CENTER-</t>
  </si>
  <si>
    <t>GARLAND BEHAVIORAL HOSPITAL</t>
  </si>
  <si>
    <t>DALLAS BEHAVIORAL HEALTHCARE HOSPITAL LLC-</t>
  </si>
  <si>
    <t>SRP BEHAVIORAL HOSPITAL OF PLANO LLC-WELLBRIDGE HEALTHCARE OF PLANO</t>
  </si>
  <si>
    <t>HICKORY TRAIL HOSPITAL LP</t>
  </si>
  <si>
    <t>TEXAS SCOTTISH RITE HOSPITAL FOR CRIPPLED CHILDREN-</t>
  </si>
  <si>
    <t>CHILDRENS MEDICAL CENTER OF DALLAS-CHILDREN'S MEDICAL CENTER PLANO</t>
  </si>
  <si>
    <t>OCH HOLDINGS-OUR CHILDRENS HOUSE</t>
  </si>
  <si>
    <t>CHILDRENS MEDICAL CENTER OF DALLAS-CHILDRENS MEDICAL CENTER</t>
  </si>
  <si>
    <t>BEXAR COUNTY HOSPITAL DISTRICT-UNIVERSITY HEALTH SYSTEM</t>
  </si>
  <si>
    <t>WILSON COUNTY MEMORIAL HOSPITAL DISTRICT-CONNALLY MEMORIAL MEDICAL CENTER</t>
  </si>
  <si>
    <t>METHODIST HEALTHCARE SYSTEM OF SAN ANTONIO LTD LLP-METHODIST HOSPITAL SOUTH</t>
  </si>
  <si>
    <t>NEW SAN ANTONIO SPECIALTY HOSPITAL LLC-LIFE CARE HOSPITALS OF SAN ANTONIO</t>
  </si>
  <si>
    <t>329623801</t>
  </si>
  <si>
    <t>1942643804</t>
  </si>
  <si>
    <t>SOUTHWEST GENERAL HOSPITAL LP-SOUTHWEST GENERAL HOSPITAL</t>
  </si>
  <si>
    <t>METHODIST HEALTHCARE SYSTEM OF SAN ANTONIO LTD LLP-METHODIST AMBULATORY SURGERY</t>
  </si>
  <si>
    <t>NEW BRAUNFELS REG REHAB HOSP INC-</t>
  </si>
  <si>
    <t>POST ACUTE MEDICAL OF NEW BRAUNFELS LLC-WARM SPRINGS SPECIALTY HOSPITAL OF NEW BRAUNFELS</t>
  </si>
  <si>
    <t>EMERUS BHS SA THOUSAND OAKS LLC-BAPTIST EMERGENCY HOSPITAL SHAVANO PARK</t>
  </si>
  <si>
    <t>METHODIST HEALTHCARE SYSTEM OF SAN ANTONIO LTD LLP-METHODIST STONE OAK HOSPITAL</t>
  </si>
  <si>
    <t>WARM SPRINGS SPECIALTY HOSPITAL OF SAN ANTONIO LLC-PAM SPECIALTY HOSPITAL OF SAN ANTONIO</t>
  </si>
  <si>
    <t>ENLIGHTENED BEHAVIORAL HEALTH SYSTEMS LLC-</t>
  </si>
  <si>
    <t>VHS SAN ANTONIO PARTNERS LLC-BAPTIST MEDICAL CENTER</t>
  </si>
  <si>
    <t>CUMBERLAND SURGICAL HOSPITAL OF SAN ANTONIO LLC-</t>
  </si>
  <si>
    <t>GLOBALREHAB SAN ANTONIO LP-SELECT REHABILITATION HOSPITAL OF SAN ANTONIO</t>
  </si>
  <si>
    <t>KND DEVELOPMENT 68, LLC-KINDRED HOSPITAL - SAN ANTONIO CENTRAL</t>
  </si>
  <si>
    <t>KINDRED HOSPITALS LIMITED PARTNERSHIP-KINDRED HOSPITALS SAN ANTONIO</t>
  </si>
  <si>
    <t>RESOLUTE HOSPITAL COMPANY LLC-</t>
  </si>
  <si>
    <t>ORTHOPEDIC AND SPINE SURGICAL HOSPITAL OF S TX LP-SOUTH TEXAS SPINE AND SURGICAL HOSPITAL LP</t>
  </si>
  <si>
    <t>ACUITY HOSPITAL OF SOUTH TEXAS LLC</t>
  </si>
  <si>
    <t>203965301</t>
  </si>
  <si>
    <t>1235392192</t>
  </si>
  <si>
    <t>CHRISTUS SANTA ROSA HEALTH CARE CORPORATION-CHRISTUS SANTA ROSA HOSPITAL</t>
  </si>
  <si>
    <t>GUADALUPE COUNTY HOSPITAL BOARD-GUADALUPE REGIONAL MEDICAL CENTER</t>
  </si>
  <si>
    <t>SAN ANTONIO BEHAVIORAL HEALTHCARE HOSPITAL, LLC-</t>
  </si>
  <si>
    <t>TEXAS LAUREL RIDGE HOSPITAL LP-LAUREL RIDGE TREATMENT CENTER</t>
  </si>
  <si>
    <t>CHRISTUS SANTA ROSA HEALTH CARE CORPORATION-CHRISTUS SANTA ROSA CHILDRENS</t>
  </si>
  <si>
    <t>Total OP</t>
  </si>
  <si>
    <t>Total IP</t>
  </si>
  <si>
    <t>Non-OP</t>
  </si>
  <si>
    <t>OP</t>
  </si>
  <si>
    <t>Provider Name</t>
  </si>
  <si>
    <t>Hospital Class</t>
  </si>
  <si>
    <t>STAR+PLUS</t>
  </si>
  <si>
    <t>STAR</t>
  </si>
  <si>
    <t>PGY4 UHRIP Total Increase Amount</t>
  </si>
  <si>
    <t>PGY4 UHRIP IP Increase Amount</t>
  </si>
  <si>
    <t>PGY4 UHRIP OP Increase Amount</t>
  </si>
  <si>
    <t xml:space="preserve">Maintain PGY3 </t>
  </si>
  <si>
    <t>Medicare UPL</t>
  </si>
  <si>
    <t>Row Labels</t>
  </si>
  <si>
    <t>Sum of UPL Room</t>
  </si>
  <si>
    <t>Sum of Allocation Medicaid Shortfall</t>
  </si>
  <si>
    <t>Allocation Encounters (PGY4 Actuarial)</t>
  </si>
  <si>
    <t>Rate</t>
  </si>
  <si>
    <t>Fiscal Impact</t>
  </si>
  <si>
    <t>Medicare UPL Amount Including NAIP</t>
  </si>
  <si>
    <t>IP Medicare Amount</t>
  </si>
  <si>
    <t>OP Medicare Amount</t>
  </si>
  <si>
    <t>Total PGY4 AA Encounters</t>
  </si>
  <si>
    <t>Medicaid Amount</t>
  </si>
  <si>
    <t>IP Medicaid From UPL Test</t>
  </si>
  <si>
    <t>OP Medicaid From UPL Test</t>
  </si>
  <si>
    <t>Greater of PGY3 or Medicare (Revised Proposed PGY4 UHRIP Increase)</t>
  </si>
  <si>
    <t>Class/SDA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</si>
</sst>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17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rgb="FF333333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3877A6"/>
      </top>
      <bottom/>
      <diagonal/>
    </border>
    <border>
      <left/>
      <right/>
      <top style="thin">
        <color rgb="FF3877A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</borders>
  <cellStyleXfs count="49">
    <xf numFmtId="0" fontId="0" fillId="0" borderId="0"/>
    <xf numFmtId="0" fontId="2" fillId="0" borderId="0"/>
    <xf numFmtId="0" fontId="5" fillId="0" borderId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49" fontId="3" fillId="4" borderId="1" xfId="1" applyNumberFormat="1" applyFont="1" applyFill="1" applyBorder="1" applyAlignment="1">
      <alignment horizontal="center" vertical="center" wrapText="1"/>
    </xf>
    <xf numFmtId="164" fontId="3" fillId="6" borderId="2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4" fillId="0" borderId="0" xfId="1" applyNumberFormat="1" applyFont="1" applyBorder="1" applyAlignment="1">
      <alignment horizontal="right"/>
    </xf>
    <xf numFmtId="49" fontId="2" fillId="0" borderId="0" xfId="1" applyNumberFormat="1" applyFill="1" applyBorder="1"/>
    <xf numFmtId="0" fontId="2" fillId="0" borderId="0" xfId="1" applyFill="1" applyBorder="1" applyAlignment="1">
      <alignment wrapText="1"/>
    </xf>
    <xf numFmtId="0" fontId="2" fillId="0" borderId="0" xfId="1" applyFill="1" applyBorder="1"/>
    <xf numFmtId="164" fontId="0" fillId="0" borderId="0" xfId="0" applyNumberForma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49" fontId="4" fillId="0" borderId="3" xfId="1" applyNumberFormat="1" applyFont="1" applyBorder="1" applyAlignment="1">
      <alignment horizontal="left"/>
    </xf>
    <xf numFmtId="0" fontId="4" fillId="0" borderId="3" xfId="1" applyNumberFormat="1" applyFont="1" applyBorder="1" applyAlignment="1">
      <alignment horizontal="left" wrapText="1"/>
    </xf>
    <xf numFmtId="49" fontId="4" fillId="0" borderId="3" xfId="1" applyNumberFormat="1" applyFont="1" applyBorder="1" applyAlignment="1">
      <alignment horizontal="left" wrapText="1"/>
    </xf>
    <xf numFmtId="0" fontId="4" fillId="0" borderId="3" xfId="1" applyNumberFormat="1" applyFont="1" applyBorder="1" applyAlignment="1">
      <alignment horizontal="left"/>
    </xf>
    <xf numFmtId="165" fontId="3" fillId="5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right"/>
    </xf>
    <xf numFmtId="0" fontId="13" fillId="0" borderId="0" xfId="46"/>
    <xf numFmtId="166" fontId="0" fillId="0" borderId="0" xfId="47" applyNumberFormat="1" applyFont="1"/>
    <xf numFmtId="43" fontId="0" fillId="0" borderId="0" xfId="47" applyFont="1"/>
    <xf numFmtId="166" fontId="13" fillId="0" borderId="0" xfId="46" applyNumberFormat="1"/>
    <xf numFmtId="0" fontId="13" fillId="0" borderId="0" xfId="46" applyAlignment="1">
      <alignment wrapText="1"/>
    </xf>
    <xf numFmtId="166" fontId="0" fillId="0" borderId="0" xfId="47" applyNumberFormat="1" applyFont="1" applyAlignment="1">
      <alignment wrapText="1"/>
    </xf>
    <xf numFmtId="166" fontId="14" fillId="5" borderId="0" xfId="47" applyNumberFormat="1" applyFont="1" applyFill="1" applyAlignment="1">
      <alignment wrapText="1"/>
    </xf>
    <xf numFmtId="49" fontId="15" fillId="8" borderId="4" xfId="46" applyNumberFormat="1" applyFont="1" applyFill="1" applyBorder="1" applyAlignment="1" applyProtection="1">
      <alignment horizontal="center" vertical="top" wrapText="1"/>
    </xf>
    <xf numFmtId="49" fontId="15" fillId="8" borderId="5" xfId="46" applyNumberFormat="1" applyFont="1" applyFill="1" applyBorder="1" applyAlignment="1" applyProtection="1">
      <alignment horizontal="center" vertical="top" wrapText="1"/>
    </xf>
    <xf numFmtId="165" fontId="13" fillId="9" borderId="6" xfId="46" quotePrefix="1" applyNumberFormat="1" applyFont="1" applyFill="1" applyBorder="1" applyAlignment="1" applyProtection="1">
      <alignment horizontal="center" vertical="top" wrapText="1"/>
    </xf>
    <xf numFmtId="49" fontId="15" fillId="8" borderId="7" xfId="46" applyNumberFormat="1" applyFont="1" applyFill="1" applyBorder="1" applyAlignment="1" applyProtection="1">
      <alignment horizontal="center" vertical="top" wrapText="1"/>
    </xf>
    <xf numFmtId="49" fontId="15" fillId="8" borderId="0" xfId="46" applyNumberFormat="1" applyFont="1" applyFill="1" applyBorder="1" applyAlignment="1" applyProtection="1">
      <alignment horizontal="center" vertical="top" wrapText="1"/>
    </xf>
    <xf numFmtId="0" fontId="13" fillId="0" borderId="0" xfId="46" applyNumberFormat="1" applyFont="1" applyBorder="1" applyProtection="1">
      <protection locked="0"/>
    </xf>
    <xf numFmtId="0" fontId="13" fillId="10" borderId="0" xfId="46" applyNumberFormat="1" applyFont="1" applyFill="1" applyBorder="1" applyAlignment="1" applyProtection="1">
      <alignment horizontal="center"/>
      <protection locked="0"/>
    </xf>
    <xf numFmtId="0" fontId="13" fillId="10" borderId="0" xfId="46" applyNumberFormat="1" applyFont="1" applyFill="1" applyBorder="1" applyAlignment="1" applyProtection="1">
      <alignment horizontal="left"/>
      <protection locked="0"/>
    </xf>
    <xf numFmtId="166" fontId="0" fillId="10" borderId="0" xfId="47" applyNumberFormat="1" applyFont="1" applyFill="1" applyBorder="1" applyAlignment="1" applyProtection="1">
      <alignment horizontal="left"/>
      <protection locked="0"/>
    </xf>
    <xf numFmtId="0" fontId="13" fillId="11" borderId="0" xfId="46" applyNumberFormat="1" applyFont="1" applyFill="1" applyBorder="1" applyProtection="1">
      <protection locked="0"/>
    </xf>
    <xf numFmtId="0" fontId="13" fillId="11" borderId="0" xfId="46" applyNumberFormat="1" applyFont="1" applyFill="1" applyBorder="1" applyAlignment="1" applyProtection="1">
      <alignment horizontal="center"/>
      <protection locked="0"/>
    </xf>
    <xf numFmtId="0" fontId="13" fillId="11" borderId="0" xfId="46" applyNumberFormat="1" applyFont="1" applyFill="1" applyBorder="1" applyAlignment="1" applyProtection="1">
      <alignment horizontal="left"/>
      <protection locked="0"/>
    </xf>
    <xf numFmtId="166" fontId="0" fillId="11" borderId="0" xfId="47" applyNumberFormat="1" applyFont="1" applyFill="1" applyBorder="1" applyAlignment="1" applyProtection="1">
      <alignment horizontal="left"/>
      <protection locked="0"/>
    </xf>
    <xf numFmtId="49" fontId="13" fillId="10" borderId="0" xfId="46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3" fillId="4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ill="1" applyBorder="1"/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 wrapText="1"/>
    </xf>
    <xf numFmtId="0" fontId="16" fillId="0" borderId="0" xfId="19" applyNumberFormat="1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wrapText="1"/>
    </xf>
    <xf numFmtId="0" fontId="4" fillId="0" borderId="0" xfId="1" applyNumberFormat="1" applyFont="1" applyFill="1" applyBorder="1" applyAlignment="1">
      <alignment horizontal="left"/>
    </xf>
    <xf numFmtId="0" fontId="16" fillId="0" borderId="0" xfId="19" applyNumberFormat="1" applyFont="1" applyFill="1" applyBorder="1" applyAlignment="1">
      <alignment horizontal="left" wrapText="1"/>
    </xf>
    <xf numFmtId="37" fontId="12" fillId="0" borderId="0" xfId="0" applyNumberFormat="1" applyFont="1"/>
    <xf numFmtId="37" fontId="0" fillId="0" borderId="0" xfId="0" applyNumberFormat="1"/>
    <xf numFmtId="37" fontId="0" fillId="0" borderId="0" xfId="48" applyNumberFormat="1" applyFont="1"/>
    <xf numFmtId="49" fontId="0" fillId="0" borderId="0" xfId="0" applyNumberForma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 applyFill="1" applyAlignment="1">
      <alignment horizontal="centerContinuous"/>
    </xf>
    <xf numFmtId="9" fontId="0" fillId="0" borderId="0" xfId="45" applyFont="1"/>
    <xf numFmtId="0" fontId="12" fillId="0" borderId="0" xfId="0" applyFont="1" applyAlignment="1">
      <alignment horizontal="center" vertical="center" wrapText="1"/>
    </xf>
    <xf numFmtId="44" fontId="12" fillId="12" borderId="8" xfId="0" applyNumberFormat="1" applyFont="1" applyFill="1" applyBorder="1"/>
    <xf numFmtId="9" fontId="12" fillId="12" borderId="10" xfId="45" applyFont="1" applyFill="1" applyBorder="1"/>
    <xf numFmtId="44" fontId="12" fillId="12" borderId="11" xfId="0" applyNumberFormat="1" applyFont="1" applyFill="1" applyBorder="1"/>
    <xf numFmtId="0" fontId="0" fillId="5" borderId="0" xfId="0" applyFill="1"/>
    <xf numFmtId="44" fontId="12" fillId="5" borderId="8" xfId="0" applyNumberFormat="1" applyFont="1" applyFill="1" applyBorder="1"/>
    <xf numFmtId="9" fontId="12" fillId="5" borderId="10" xfId="45" applyFont="1" applyFill="1" applyBorder="1"/>
    <xf numFmtId="44" fontId="12" fillId="5" borderId="11" xfId="0" applyNumberFormat="1" applyFont="1" applyFill="1" applyBorder="1"/>
    <xf numFmtId="44" fontId="12" fillId="0" borderId="0" xfId="0" applyNumberFormat="1" applyFont="1"/>
    <xf numFmtId="9" fontId="12" fillId="0" borderId="10" xfId="45" applyFont="1" applyBorder="1"/>
    <xf numFmtId="44" fontId="12" fillId="0" borderId="11" xfId="0" applyNumberFormat="1" applyFont="1" applyBorder="1"/>
    <xf numFmtId="0" fontId="0" fillId="0" borderId="0" xfId="0" applyFill="1"/>
    <xf numFmtId="44" fontId="12" fillId="0" borderId="9" xfId="0" applyNumberFormat="1" applyFont="1" applyFill="1" applyBorder="1"/>
    <xf numFmtId="9" fontId="12" fillId="0" borderId="10" xfId="45" applyFont="1" applyFill="1" applyBorder="1"/>
    <xf numFmtId="44" fontId="0" fillId="0" borderId="11" xfId="0" applyNumberFormat="1" applyFont="1" applyFill="1" applyBorder="1"/>
    <xf numFmtId="9" fontId="0" fillId="0" borderId="10" xfId="45" applyFont="1" applyBorder="1"/>
    <xf numFmtId="9" fontId="3" fillId="13" borderId="2" xfId="45" applyFont="1" applyFill="1" applyBorder="1" applyAlignment="1">
      <alignment horizontal="center" vertical="center" wrapText="1"/>
    </xf>
    <xf numFmtId="9" fontId="4" fillId="0" borderId="0" xfId="45" applyFont="1" applyBorder="1" applyAlignment="1">
      <alignment horizontal="right"/>
    </xf>
    <xf numFmtId="9" fontId="0" fillId="0" borderId="0" xfId="45" applyFont="1" applyFill="1" applyBorder="1" applyAlignment="1">
      <alignment horizontal="right"/>
    </xf>
    <xf numFmtId="164" fontId="3" fillId="7" borderId="2" xfId="1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165" fontId="3" fillId="14" borderId="2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0" fontId="16" fillId="0" borderId="3" xfId="19" quotePrefix="1" applyNumberFormat="1" applyFont="1" applyFill="1" applyBorder="1" applyAlignment="1">
      <alignment horizontal="left"/>
    </xf>
    <xf numFmtId="0" fontId="16" fillId="0" borderId="3" xfId="19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49" fontId="4" fillId="0" borderId="3" xfId="1" applyNumberFormat="1" applyFont="1" applyFill="1" applyBorder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left" wrapText="1"/>
    </xf>
    <xf numFmtId="0" fontId="16" fillId="0" borderId="3" xfId="19" applyNumberFormat="1" applyFont="1" applyFill="1" applyBorder="1" applyAlignment="1">
      <alignment horizontal="left" wrapText="1"/>
    </xf>
    <xf numFmtId="0" fontId="4" fillId="0" borderId="3" xfId="1" applyNumberFormat="1" applyFont="1" applyFill="1" applyBorder="1" applyAlignment="1">
      <alignment horizontal="left" wrapText="1"/>
    </xf>
    <xf numFmtId="0" fontId="4" fillId="0" borderId="3" xfId="1" applyNumberFormat="1" applyFont="1" applyFill="1" applyBorder="1" applyAlignment="1">
      <alignment horizontal="left"/>
    </xf>
    <xf numFmtId="44" fontId="12" fillId="0" borderId="12" xfId="0" applyNumberFormat="1" applyFont="1" applyBorder="1" applyAlignment="1">
      <alignment horizontal="center" vertical="center" wrapText="1"/>
    </xf>
    <xf numFmtId="44" fontId="12" fillId="0" borderId="13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49"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Comma" xfId="48" builtinId="3"/>
    <cellStyle name="Comma [0] 2" xfId="30" xr:uid="{00000000-0005-0000-0000-000006000000}"/>
    <cellStyle name="Comma 2" xfId="20" xr:uid="{00000000-0005-0000-0000-000007000000}"/>
    <cellStyle name="Comma 2 2" xfId="29" xr:uid="{00000000-0005-0000-0000-000008000000}"/>
    <cellStyle name="Comma 2 3" xfId="47" xr:uid="{3A48F811-8025-4BC2-8BBD-53B066854A84}"/>
    <cellStyle name="Comma 3" xfId="23" xr:uid="{00000000-0005-0000-0000-000009000000}"/>
    <cellStyle name="Comma 3 2" xfId="37" xr:uid="{00000000-0005-0000-0000-00000A000000}"/>
    <cellStyle name="Comma 4" xfId="40" xr:uid="{00000000-0005-0000-0000-00000B000000}"/>
    <cellStyle name="Comma 5" xfId="42" xr:uid="{00000000-0005-0000-0000-000035000000}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3" xfId="3" xr:uid="{00000000-0005-0000-0000-00003C000000}"/>
    <cellStyle name="Currency 3 25" xfId="13" xr:uid="{00000000-0005-0000-0000-000012000000}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ormal" xfId="0" builtinId="0"/>
    <cellStyle name="Normal 2" xfId="1" xr:uid="{50C3D9A5-F899-4607-9E29-2897BFA33FB1}"/>
    <cellStyle name="Normal 2 2" xfId="5" xr:uid="{00000000-0005-0000-0000-00001F000000}"/>
    <cellStyle name="Normal 2 2 2" xfId="27" xr:uid="{00000000-0005-0000-0000-000020000000}"/>
    <cellStyle name="Normal 2 2 5" xfId="17" xr:uid="{00000000-0005-0000-0000-000021000000}"/>
    <cellStyle name="Normal 2 3" xfId="35" xr:uid="{00000000-0005-0000-0000-000022000000}"/>
    <cellStyle name="Normal 2 4" xfId="18" xr:uid="{00000000-0005-0000-0000-00001E000000}"/>
    <cellStyle name="Normal 2 5" xfId="46" xr:uid="{68EDE517-228D-46EB-B357-15169F807378}"/>
    <cellStyle name="Normal 3" xfId="21" xr:uid="{00000000-0005-0000-0000-000023000000}"/>
    <cellStyle name="Normal 3 2" xfId="38" xr:uid="{00000000-0005-0000-0000-000024000000}"/>
    <cellStyle name="Normal 3 3 2" xfId="11" xr:uid="{00000000-0005-0000-0000-000025000000}"/>
    <cellStyle name="Normal 4" xfId="43" xr:uid="{00000000-0005-0000-0000-000026000000}"/>
    <cellStyle name="Normal 5" xfId="44" xr:uid="{00000000-0005-0000-0000-000027000000}"/>
    <cellStyle name="Normal 6" xfId="2" xr:uid="{00000000-0005-0000-0000-000047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3" xfId="19" xr:uid="{00000000-0005-0000-0000-00002C000000}"/>
    <cellStyle name="Percent 3 2" xfId="36" xr:uid="{00000000-0005-0000-0000-00002D000000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t1001vfsrv05\Financial%20Services\Documents%20and%20Settings\xding\Desktop\Report%20Docs\TylerFiles\Model%20Template_Draft_Compa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%20Analysis\AC%20&amp;%20Hosp\2017%20Tools\Sending%20Apps\2017%20Apps\DY%206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ine01/AppData/Local/Microsoft/Windows/INetCache/Content.Outlook/FBN3LC0B/UC_DY1_FinalRecon_EY2016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antu05/Desktop/DSH%20Audits/2011/Amended%20March%202015/Master/1310%20Final%20Revised%2003112015%20Statewide%20DSH%20Master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/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7 Medicaid Claims Data"/>
      <sheetName val="CPart I B Part I A-8-2"/>
      <sheetName val="Sched 3 HSL DSH Report"/>
      <sheetName val="UC Report"/>
      <sheetName val="Hospital Data Report"/>
      <sheetName val="Historical Medicaid &amp; Uninsured"/>
      <sheetName val="PrePop"/>
      <sheetName val="Data All Providers 2017"/>
      <sheetName val="HCRIS data"/>
      <sheetName val="MasterContactListDY5"/>
      <sheetName val="2017 Hospital Contacts"/>
      <sheetName val="Trauma"/>
      <sheetName val="B Part I Col 24"/>
      <sheetName val="C Part I 4"/>
      <sheetName val="C Part I 6"/>
      <sheetName val="C Part I 7"/>
      <sheetName val="WS S-3 PartI 28"/>
      <sheetName val="C Part I 8"/>
      <sheetName val="C Part I 9"/>
      <sheetName val="DY 6 Census Swing"/>
      <sheetName val="GME Payments2015"/>
      <sheetName val="Master TPI 2016"/>
      <sheetName val="Organ Acquisition"/>
      <sheetName val="Days Summary"/>
      <sheetName val="HSL"/>
      <sheetName val="Shortfalls"/>
      <sheetName val="MCO Day Adjustment (subtract)"/>
      <sheetName val="FFS Day Adjustment (subtract)"/>
      <sheetName val="FFS PPE Adjustment (add)"/>
      <sheetName val=" MCO PPE Adjustment (add)"/>
      <sheetName val="OP FFS Rural Adj (add)"/>
      <sheetName val="OP MCO Rural Adjustment (add)"/>
      <sheetName val="SDA Adjustment Percentages"/>
      <sheetName val="Positive Days Adjustment"/>
      <sheetName val=" Cost Report 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9575-37C5-4854-A937-352F78E98807}">
  <sheetPr>
    <pageSetUpPr fitToPage="1"/>
  </sheetPr>
  <dimension ref="A1:K82"/>
  <sheetViews>
    <sheetView topLeftCell="E1" zoomScaleNormal="100" zoomScalePageLayoutView="70" workbookViewId="0">
      <selection activeCell="H2" sqref="H2:I2"/>
    </sheetView>
  </sheetViews>
  <sheetFormatPr defaultRowHeight="15"/>
  <cols>
    <col min="1" max="1" width="24.46484375" bestFit="1" customWidth="1"/>
    <col min="2" max="2" width="21.06640625" bestFit="1" customWidth="1"/>
    <col min="3" max="3" width="25.06640625" hidden="1" customWidth="1"/>
    <col min="4" max="4" width="20.3984375" hidden="1" customWidth="1"/>
    <col min="5" max="5" width="21.3984375" customWidth="1"/>
    <col min="6" max="6" width="6.3984375" style="53" bestFit="1" customWidth="1"/>
    <col min="7" max="7" width="19.86328125" bestFit="1" customWidth="1"/>
    <col min="8" max="8" width="6.33203125" style="53" customWidth="1"/>
    <col min="9" max="9" width="19.86328125" customWidth="1"/>
    <col min="11" max="11" width="24.33203125" customWidth="1"/>
    <col min="12" max="16384" width="9.06640625" style="65"/>
  </cols>
  <sheetData>
    <row r="1" spans="1:11" ht="15.5" thickBot="1"/>
    <row r="2" spans="1:11" s="76" customFormat="1" ht="89" customHeight="1" thickTop="1" thickBot="1">
      <c r="A2" s="54"/>
      <c r="B2" s="54"/>
      <c r="C2" s="54"/>
      <c r="D2" s="54"/>
      <c r="E2" s="54"/>
      <c r="F2" s="88" t="s">
        <v>3558</v>
      </c>
      <c r="G2" s="89"/>
      <c r="H2" s="88" t="s">
        <v>3559</v>
      </c>
      <c r="I2" s="89"/>
      <c r="J2" s="88" t="s">
        <v>3573</v>
      </c>
      <c r="K2" s="89"/>
    </row>
    <row r="3" spans="1:11" ht="15.5" thickBot="1">
      <c r="A3" t="s">
        <v>3574</v>
      </c>
      <c r="B3" t="s">
        <v>3560</v>
      </c>
      <c r="C3" t="s">
        <v>3561</v>
      </c>
      <c r="D3" t="s">
        <v>3562</v>
      </c>
      <c r="E3" s="55" t="s">
        <v>3563</v>
      </c>
      <c r="F3" s="56" t="s">
        <v>3564</v>
      </c>
      <c r="G3" s="57" t="s">
        <v>3565</v>
      </c>
      <c r="H3" s="56" t="s">
        <v>3564</v>
      </c>
      <c r="I3" s="57" t="s">
        <v>3565</v>
      </c>
      <c r="J3" s="56" t="s">
        <v>3564</v>
      </c>
      <c r="K3" s="57" t="s">
        <v>3565</v>
      </c>
    </row>
    <row r="4" spans="1:11" ht="15.5" thickBot="1">
      <c r="A4" s="58"/>
      <c r="B4" t="s">
        <v>1630</v>
      </c>
      <c r="C4">
        <v>226992616.14205638</v>
      </c>
      <c r="D4">
        <v>-20046803.294446092</v>
      </c>
      <c r="E4" s="59">
        <v>1292320558.6890852</v>
      </c>
      <c r="F4" s="60"/>
      <c r="G4" s="61">
        <v>215597336.05160639</v>
      </c>
      <c r="H4" s="60"/>
      <c r="I4" s="61">
        <v>252650486.07924998</v>
      </c>
      <c r="J4" s="60"/>
      <c r="K4" s="61">
        <v>343735317.22420859</v>
      </c>
    </row>
    <row r="5" spans="1:11" ht="15.5" thickBot="1">
      <c r="A5" t="str">
        <f>CONCATENATE($B$4," ",B5)</f>
        <v>Children's Bexar</v>
      </c>
      <c r="B5" t="s">
        <v>495</v>
      </c>
      <c r="C5">
        <v>4881366.4265643544</v>
      </c>
      <c r="D5">
        <v>37137499.960000001</v>
      </c>
      <c r="E5" s="62">
        <v>77230636.640030071</v>
      </c>
      <c r="F5" s="60">
        <v>0.26</v>
      </c>
      <c r="G5" s="64">
        <v>20079965.526407819</v>
      </c>
      <c r="H5" s="63">
        <v>6.3205052281470539E-2</v>
      </c>
      <c r="I5" s="64">
        <v>4881366.4265643544</v>
      </c>
      <c r="J5" s="63">
        <v>0.26</v>
      </c>
      <c r="K5" s="64">
        <v>20079965.526407819</v>
      </c>
    </row>
    <row r="6" spans="1:11" ht="15.5" thickBot="1">
      <c r="A6" t="str">
        <f t="shared" ref="A6:A12" si="0">CONCATENATE($B$4," ",B6)</f>
        <v>Children's Dallas</v>
      </c>
      <c r="B6" t="s">
        <v>227</v>
      </c>
      <c r="C6">
        <v>147359071.03251737</v>
      </c>
      <c r="D6">
        <v>-37374960.520000003</v>
      </c>
      <c r="E6" s="62">
        <v>338909464.68647772</v>
      </c>
      <c r="F6" s="63">
        <v>0.21</v>
      </c>
      <c r="G6" s="64">
        <v>71170987.584160313</v>
      </c>
      <c r="H6" s="60">
        <v>0.43480364636271812</v>
      </c>
      <c r="I6" s="64">
        <v>147359071.03251737</v>
      </c>
      <c r="J6" s="63">
        <v>0.43480364636271812</v>
      </c>
      <c r="K6" s="64">
        <v>147359071.03251737</v>
      </c>
    </row>
    <row r="7" spans="1:11" ht="15.5" thickBot="1">
      <c r="A7" t="str">
        <f t="shared" si="0"/>
        <v>Children's El Paso</v>
      </c>
      <c r="B7" t="s">
        <v>1210</v>
      </c>
      <c r="C7">
        <v>14629838.686300287</v>
      </c>
      <c r="D7">
        <v>16003837.350000001</v>
      </c>
      <c r="E7" s="62">
        <v>25732072.991394002</v>
      </c>
      <c r="F7" s="63">
        <v>0.02</v>
      </c>
      <c r="G7" s="64">
        <v>514641.45982788003</v>
      </c>
      <c r="H7" s="60">
        <v>0.56854489302875766</v>
      </c>
      <c r="I7" s="64">
        <v>14629838.686300287</v>
      </c>
      <c r="J7" s="63">
        <v>0.56854489302875766</v>
      </c>
      <c r="K7" s="64">
        <v>14629838.686300287</v>
      </c>
    </row>
    <row r="8" spans="1:11" ht="15.5" thickBot="1">
      <c r="A8" t="str">
        <f t="shared" si="0"/>
        <v>Children's Harris</v>
      </c>
      <c r="B8" t="s">
        <v>304</v>
      </c>
      <c r="C8">
        <v>51704730.979940578</v>
      </c>
      <c r="D8">
        <v>-27195603.974446096</v>
      </c>
      <c r="E8" s="62">
        <v>450606178.47269028</v>
      </c>
      <c r="F8" s="63">
        <v>0.04</v>
      </c>
      <c r="G8" s="64">
        <v>18024247.138907611</v>
      </c>
      <c r="H8" s="60">
        <v>0.11474483362654164</v>
      </c>
      <c r="I8" s="64">
        <v>51704730.979940578</v>
      </c>
      <c r="J8" s="63">
        <v>0.11474483362654164</v>
      </c>
      <c r="K8" s="64">
        <v>51704730.979940578</v>
      </c>
    </row>
    <row r="9" spans="1:11" ht="15.5" thickBot="1">
      <c r="A9" t="str">
        <f t="shared" si="0"/>
        <v>Children's Lubbock</v>
      </c>
      <c r="B9" t="s">
        <v>1593</v>
      </c>
      <c r="C9">
        <v>-15725760.866678022</v>
      </c>
      <c r="D9">
        <v>4520739.43</v>
      </c>
      <c r="E9" s="62">
        <v>36298400.716736495</v>
      </c>
      <c r="F9" s="60">
        <v>0.18</v>
      </c>
      <c r="G9" s="64">
        <v>6533712.1290125689</v>
      </c>
      <c r="H9" s="63">
        <v>0</v>
      </c>
      <c r="I9" s="64">
        <v>0</v>
      </c>
      <c r="J9" s="63">
        <v>0.18</v>
      </c>
      <c r="K9" s="64">
        <v>6533712.1290125689</v>
      </c>
    </row>
    <row r="10" spans="1:11" ht="15.5" thickBot="1">
      <c r="A10" t="str">
        <f t="shared" si="0"/>
        <v>Children's Nueces</v>
      </c>
      <c r="B10" t="s">
        <v>1634</v>
      </c>
      <c r="C10">
        <v>-9932109.0705155656</v>
      </c>
      <c r="D10">
        <v>-17793367.579999998</v>
      </c>
      <c r="E10" s="62">
        <v>119161532.41329147</v>
      </c>
      <c r="F10" s="63">
        <v>0</v>
      </c>
      <c r="G10" s="64">
        <v>0</v>
      </c>
      <c r="H10" s="63">
        <v>0</v>
      </c>
      <c r="I10" s="64">
        <v>0</v>
      </c>
      <c r="J10" s="63">
        <v>0</v>
      </c>
      <c r="K10" s="64">
        <v>0</v>
      </c>
    </row>
    <row r="11" spans="1:11" ht="15.5" thickBot="1">
      <c r="A11" t="str">
        <f t="shared" si="0"/>
        <v>Children's Tarrant</v>
      </c>
      <c r="B11" t="s">
        <v>1404</v>
      </c>
      <c r="C11">
        <v>25318180.634622969</v>
      </c>
      <c r="D11">
        <v>6530734.3800000008</v>
      </c>
      <c r="E11" s="62">
        <v>178623963.30325571</v>
      </c>
      <c r="F11" s="60">
        <v>0.53</v>
      </c>
      <c r="G11" s="64">
        <v>94670700.550725535</v>
      </c>
      <c r="H11" s="63">
        <v>0.14174011239264392</v>
      </c>
      <c r="I11" s="64">
        <v>25318180.634622965</v>
      </c>
      <c r="J11" s="63">
        <v>0.53</v>
      </c>
      <c r="K11" s="64">
        <v>94670700.550725535</v>
      </c>
    </row>
    <row r="12" spans="1:11" ht="15.5" thickBot="1">
      <c r="A12" t="str">
        <f t="shared" si="0"/>
        <v>Children's Travis</v>
      </c>
      <c r="B12" t="s">
        <v>1223</v>
      </c>
      <c r="C12">
        <v>8757298.3193044458</v>
      </c>
      <c r="D12">
        <v>-1875682.3399999999</v>
      </c>
      <c r="E12" s="62">
        <v>65758309.465209521</v>
      </c>
      <c r="F12" s="63">
        <v>7.0000000000000007E-2</v>
      </c>
      <c r="G12" s="64">
        <v>4603081.6625646669</v>
      </c>
      <c r="H12" s="60">
        <v>0.13317401847043581</v>
      </c>
      <c r="I12" s="64">
        <v>8757298.3193044458</v>
      </c>
      <c r="J12" s="63">
        <v>0.13317401847043581</v>
      </c>
      <c r="K12" s="64">
        <v>8757298.3193044458</v>
      </c>
    </row>
    <row r="13" spans="1:11" ht="15.5" thickBot="1">
      <c r="B13" t="s">
        <v>1209</v>
      </c>
      <c r="C13">
        <v>3012052.5150460047</v>
      </c>
      <c r="D13">
        <v>3534326.1824076879</v>
      </c>
      <c r="E13" s="59">
        <v>59643987.231531687</v>
      </c>
      <c r="F13" s="60"/>
      <c r="G13" s="61">
        <v>0</v>
      </c>
      <c r="H13" s="60"/>
      <c r="I13" s="61">
        <v>3012052.5150460047</v>
      </c>
      <c r="J13" s="60"/>
      <c r="K13" s="61">
        <v>2975735.5401305566</v>
      </c>
    </row>
    <row r="14" spans="1:11" ht="15.5" thickBot="1">
      <c r="A14" t="str">
        <f>CONCATENATE($B$13," ",B14)</f>
        <v>IMD Bexar</v>
      </c>
      <c r="B14" t="s">
        <v>495</v>
      </c>
      <c r="C14">
        <v>0</v>
      </c>
      <c r="D14">
        <v>1650516.0399999996</v>
      </c>
      <c r="E14" s="62">
        <v>7370110.4703672035</v>
      </c>
      <c r="F14" s="63">
        <v>0</v>
      </c>
      <c r="G14" s="64"/>
      <c r="H14" s="63">
        <v>0</v>
      </c>
      <c r="I14" s="64">
        <v>0</v>
      </c>
      <c r="J14" s="63">
        <v>0</v>
      </c>
      <c r="K14" s="64">
        <v>0</v>
      </c>
    </row>
    <row r="15" spans="1:11" ht="15.5" thickBot="1">
      <c r="A15" t="str">
        <f t="shared" ref="A15:A24" si="1">CONCATENATE($B$13," ",B15)</f>
        <v>IMD Dallas</v>
      </c>
      <c r="B15" t="s">
        <v>227</v>
      </c>
      <c r="C15">
        <v>0</v>
      </c>
      <c r="D15">
        <v>-3179361.8874707292</v>
      </c>
      <c r="E15" s="62">
        <v>5895585.001094183</v>
      </c>
      <c r="F15" s="63">
        <v>0</v>
      </c>
      <c r="G15" s="64">
        <v>0</v>
      </c>
      <c r="H15" s="63">
        <v>0</v>
      </c>
      <c r="I15" s="64">
        <v>0</v>
      </c>
      <c r="J15" s="63">
        <v>0</v>
      </c>
      <c r="K15" s="64">
        <v>0</v>
      </c>
    </row>
    <row r="16" spans="1:11" ht="15.5" thickBot="1">
      <c r="A16" t="str">
        <f t="shared" si="1"/>
        <v>IMD El Paso</v>
      </c>
      <c r="B16" t="s">
        <v>1210</v>
      </c>
      <c r="C16">
        <v>0</v>
      </c>
      <c r="D16">
        <v>-3916749.58</v>
      </c>
      <c r="E16" s="62">
        <v>4359600.4376396267</v>
      </c>
      <c r="F16" s="63">
        <v>0</v>
      </c>
      <c r="G16" s="64">
        <v>0</v>
      </c>
      <c r="H16" s="63">
        <v>0</v>
      </c>
      <c r="I16" s="64">
        <v>0</v>
      </c>
      <c r="J16" s="63">
        <v>0</v>
      </c>
      <c r="K16" s="64">
        <v>0</v>
      </c>
    </row>
    <row r="17" spans="1:11" ht="15.5" thickBot="1">
      <c r="A17" t="str">
        <f t="shared" si="1"/>
        <v>IMD Harris</v>
      </c>
      <c r="B17" t="s">
        <v>304</v>
      </c>
      <c r="C17">
        <v>0</v>
      </c>
      <c r="D17">
        <v>-2553677.845093878</v>
      </c>
      <c r="E17" s="62">
        <v>21132715.662427239</v>
      </c>
      <c r="F17" s="63">
        <v>0</v>
      </c>
      <c r="G17" s="64">
        <v>0</v>
      </c>
      <c r="H17" s="63">
        <v>0</v>
      </c>
      <c r="I17" s="64">
        <v>0</v>
      </c>
      <c r="J17" s="63">
        <v>0</v>
      </c>
      <c r="K17" s="64">
        <v>0</v>
      </c>
    </row>
    <row r="18" spans="1:11" ht="15.5" thickBot="1">
      <c r="A18" t="str">
        <f t="shared" si="1"/>
        <v>IMD Hidalgo</v>
      </c>
      <c r="B18" t="s">
        <v>1574</v>
      </c>
      <c r="C18">
        <v>0</v>
      </c>
      <c r="D18">
        <v>236597.64</v>
      </c>
      <c r="E18" s="62">
        <v>1920257.9789250519</v>
      </c>
      <c r="F18" s="63">
        <v>0</v>
      </c>
      <c r="G18" s="64"/>
      <c r="H18" s="63">
        <v>0</v>
      </c>
      <c r="I18" s="64">
        <v>0</v>
      </c>
      <c r="J18" s="63">
        <v>0</v>
      </c>
      <c r="K18" s="64">
        <v>0</v>
      </c>
    </row>
    <row r="19" spans="1:11" ht="15.5" thickBot="1">
      <c r="A19" t="str">
        <f t="shared" si="1"/>
        <v>IMD Lubbock</v>
      </c>
      <c r="B19" t="s">
        <v>1593</v>
      </c>
      <c r="C19">
        <v>0</v>
      </c>
      <c r="D19">
        <v>0</v>
      </c>
      <c r="E19" s="62">
        <v>375884.01350041141</v>
      </c>
      <c r="F19" s="63">
        <v>0</v>
      </c>
      <c r="G19" s="64">
        <v>0</v>
      </c>
      <c r="H19" s="63">
        <v>0</v>
      </c>
      <c r="I19" s="64">
        <v>0</v>
      </c>
      <c r="J19" s="63">
        <v>0</v>
      </c>
      <c r="K19" s="64">
        <v>0</v>
      </c>
    </row>
    <row r="20" spans="1:11" ht="15.5" thickBot="1">
      <c r="A20" t="str">
        <f t="shared" si="1"/>
        <v>IMD MRSA Central</v>
      </c>
      <c r="B20" t="s">
        <v>1538</v>
      </c>
      <c r="C20">
        <v>0</v>
      </c>
      <c r="D20">
        <v>-583003.91671106755</v>
      </c>
      <c r="E20" s="62">
        <v>2246523.9480012269</v>
      </c>
      <c r="F20" s="63">
        <v>0</v>
      </c>
      <c r="G20" s="64">
        <v>0</v>
      </c>
      <c r="H20" s="63">
        <v>0</v>
      </c>
      <c r="I20" s="64">
        <v>0</v>
      </c>
      <c r="J20" s="63">
        <v>0</v>
      </c>
      <c r="K20" s="64">
        <v>0</v>
      </c>
    </row>
    <row r="21" spans="1:11" ht="15.5" thickBot="1">
      <c r="A21" t="str">
        <f t="shared" si="1"/>
        <v>IMD MRSA Northeast</v>
      </c>
      <c r="B21" t="s">
        <v>314</v>
      </c>
      <c r="C21">
        <v>0</v>
      </c>
      <c r="D21">
        <v>-773310.91510768398</v>
      </c>
      <c r="E21" s="62">
        <v>0</v>
      </c>
      <c r="F21" s="63">
        <v>0</v>
      </c>
      <c r="G21" s="64">
        <v>0</v>
      </c>
      <c r="H21" s="63">
        <v>0</v>
      </c>
      <c r="I21" s="64">
        <v>0</v>
      </c>
      <c r="J21" s="63">
        <v>0</v>
      </c>
      <c r="K21" s="64">
        <v>0</v>
      </c>
    </row>
    <row r="22" spans="1:11" ht="15.5" thickBot="1">
      <c r="A22" t="str">
        <f t="shared" si="1"/>
        <v>IMD MRSA West</v>
      </c>
      <c r="B22" t="s">
        <v>231</v>
      </c>
      <c r="C22">
        <v>0</v>
      </c>
      <c r="D22">
        <v>-406252.19751736464</v>
      </c>
      <c r="E22" s="62">
        <v>3419459.5584558984</v>
      </c>
      <c r="F22" s="63">
        <v>0</v>
      </c>
      <c r="G22" s="64">
        <v>0</v>
      </c>
      <c r="H22" s="63">
        <v>0</v>
      </c>
      <c r="I22" s="64">
        <v>0</v>
      </c>
      <c r="J22" s="63">
        <v>0</v>
      </c>
      <c r="K22" s="64">
        <v>0</v>
      </c>
    </row>
    <row r="23" spans="1:11" ht="15.5" thickBot="1">
      <c r="A23" t="str">
        <f t="shared" si="1"/>
        <v>IMD Tarrant</v>
      </c>
      <c r="B23" t="s">
        <v>1404</v>
      </c>
      <c r="C23">
        <v>3012052.5150460047</v>
      </c>
      <c r="D23">
        <v>11660285.596484626</v>
      </c>
      <c r="E23" s="62">
        <v>9017380.4246380497</v>
      </c>
      <c r="F23" s="63">
        <v>0</v>
      </c>
      <c r="G23" s="64">
        <v>0</v>
      </c>
      <c r="H23" s="60">
        <v>0.3340274418074034</v>
      </c>
      <c r="I23" s="64">
        <v>3012052.5150460047</v>
      </c>
      <c r="J23" s="63">
        <v>0.33</v>
      </c>
      <c r="K23" s="64">
        <v>2975735.5401305566</v>
      </c>
    </row>
    <row r="24" spans="1:11" ht="15.5" thickBot="1">
      <c r="A24" t="str">
        <f t="shared" si="1"/>
        <v>IMD Travis</v>
      </c>
      <c r="B24" t="s">
        <v>1223</v>
      </c>
      <c r="C24">
        <v>0</v>
      </c>
      <c r="D24">
        <v>1399283.2478237874</v>
      </c>
      <c r="E24" s="62">
        <v>3906469.7364827897</v>
      </c>
      <c r="F24" s="63">
        <v>0</v>
      </c>
      <c r="G24" s="64"/>
      <c r="H24" s="63">
        <v>0</v>
      </c>
      <c r="I24" s="64">
        <v>0</v>
      </c>
      <c r="J24" s="63">
        <v>0</v>
      </c>
      <c r="K24" s="64">
        <v>0</v>
      </c>
    </row>
    <row r="25" spans="1:11" ht="15.5" thickBot="1">
      <c r="B25" t="s">
        <v>1662</v>
      </c>
      <c r="C25">
        <v>8050177.6720452551</v>
      </c>
      <c r="D25">
        <v>52275005.980000004</v>
      </c>
      <c r="E25" s="59">
        <v>31608630.198460087</v>
      </c>
      <c r="F25" s="60"/>
      <c r="G25" s="61">
        <v>20961296.022255961</v>
      </c>
      <c r="H25" s="60"/>
      <c r="I25" s="61">
        <v>12008219.482433723</v>
      </c>
      <c r="J25" s="60"/>
      <c r="K25" s="61">
        <v>21937002.288023822</v>
      </c>
    </row>
    <row r="26" spans="1:11" ht="15.5" thickBot="1">
      <c r="A26" t="str">
        <f>CONCATENATE($B$25," ",B26)</f>
        <v>Non-Urban Public Bexar</v>
      </c>
      <c r="B26" t="s">
        <v>495</v>
      </c>
      <c r="C26">
        <v>2422736.4939546958</v>
      </c>
      <c r="D26">
        <v>6204536.9900000002</v>
      </c>
      <c r="E26" s="62">
        <v>4297812.3829285512</v>
      </c>
      <c r="F26" s="63">
        <v>0.4</v>
      </c>
      <c r="G26" s="64">
        <v>1719124.9531714206</v>
      </c>
      <c r="H26" s="60">
        <v>0.56371388001442513</v>
      </c>
      <c r="I26" s="64">
        <v>2422736.4939546958</v>
      </c>
      <c r="J26" s="63">
        <v>0.56371388001442513</v>
      </c>
      <c r="K26" s="64">
        <v>2422736.4939546958</v>
      </c>
    </row>
    <row r="27" spans="1:11" ht="15.5" thickBot="1">
      <c r="A27" t="str">
        <f>CONCATENATE($B$25," ",B27)</f>
        <v>Non-Urban Public Dallas</v>
      </c>
      <c r="B27" t="s">
        <v>227</v>
      </c>
      <c r="C27">
        <v>3071677.243419765</v>
      </c>
      <c r="D27">
        <v>6482056.29</v>
      </c>
      <c r="E27" s="62">
        <v>8568922.1720475294</v>
      </c>
      <c r="F27" s="60">
        <v>0.63</v>
      </c>
      <c r="G27" s="64">
        <v>5398420.9683899432</v>
      </c>
      <c r="H27" s="63">
        <v>0.3584671656185428</v>
      </c>
      <c r="I27" s="64">
        <v>3071677.243419765</v>
      </c>
      <c r="J27" s="63">
        <v>0.63</v>
      </c>
      <c r="K27" s="64">
        <v>5398420.9683899432</v>
      </c>
    </row>
    <row r="28" spans="1:11" ht="15.5" thickBot="1">
      <c r="A28" t="str">
        <f>CONCATENATE($B$25," ",B28)</f>
        <v>Non-Urban Public Harris</v>
      </c>
      <c r="B28" t="s">
        <v>304</v>
      </c>
      <c r="C28">
        <v>3650952.7835901724</v>
      </c>
      <c r="D28">
        <v>12781221.859999999</v>
      </c>
      <c r="E28" s="62">
        <v>6790541.628930727</v>
      </c>
      <c r="F28" s="60">
        <v>0.73</v>
      </c>
      <c r="G28" s="64">
        <v>4957095.3891194304</v>
      </c>
      <c r="H28" s="63">
        <v>0.53765266205503992</v>
      </c>
      <c r="I28" s="64">
        <v>3650952.7835901724</v>
      </c>
      <c r="J28" s="63">
        <v>0.73</v>
      </c>
      <c r="K28" s="64">
        <v>4957095.3891194304</v>
      </c>
    </row>
    <row r="29" spans="1:11" ht="15.5" thickBot="1">
      <c r="A29" t="str">
        <f>CONCATENATE($B$25," ",B29)</f>
        <v>Non-Urban Public MRSA West</v>
      </c>
      <c r="B29" t="s">
        <v>231</v>
      </c>
      <c r="C29">
        <v>-3958041.8103884677</v>
      </c>
      <c r="D29">
        <v>18604281.75</v>
      </c>
      <c r="E29" s="62">
        <v>7772711.697642792</v>
      </c>
      <c r="F29" s="60">
        <v>0.81</v>
      </c>
      <c r="G29" s="64">
        <v>6295896.475090662</v>
      </c>
      <c r="H29" s="63">
        <v>0</v>
      </c>
      <c r="I29" s="64">
        <v>0</v>
      </c>
      <c r="J29" s="63">
        <v>0.81</v>
      </c>
      <c r="K29" s="64">
        <v>6295896.475090662</v>
      </c>
    </row>
    <row r="30" spans="1:11" ht="15.5" thickBot="1">
      <c r="A30" t="str">
        <f>CONCATENATE($B$25," ",B30)</f>
        <v>Non-Urban Public Nueces</v>
      </c>
      <c r="B30" t="s">
        <v>1634</v>
      </c>
      <c r="C30">
        <v>2862852.9614690901</v>
      </c>
      <c r="D30">
        <v>8202909.0899999999</v>
      </c>
      <c r="E30" s="62">
        <v>4178642.3169104848</v>
      </c>
      <c r="F30" s="63">
        <v>0.62</v>
      </c>
      <c r="G30" s="64">
        <v>2590758.2364845006</v>
      </c>
      <c r="H30" s="60">
        <v>0.6851155816527903</v>
      </c>
      <c r="I30" s="64">
        <v>2862852.9614690901</v>
      </c>
      <c r="J30" s="63">
        <v>0.6851155816527903</v>
      </c>
      <c r="K30" s="64">
        <v>2862852.9614690901</v>
      </c>
    </row>
    <row r="31" spans="1:11" ht="15.5" thickBot="1">
      <c r="B31" t="s">
        <v>226</v>
      </c>
      <c r="C31">
        <v>1757441193.9379952</v>
      </c>
      <c r="D31">
        <v>2240095694.0636611</v>
      </c>
      <c r="E31" s="59">
        <v>1817517483.0100269</v>
      </c>
      <c r="F31" s="60"/>
      <c r="G31" s="61">
        <v>1013735964.3399827</v>
      </c>
      <c r="H31" s="60"/>
      <c r="I31" s="61">
        <v>1757441193.9379952</v>
      </c>
      <c r="J31" s="60"/>
      <c r="K31" s="61">
        <v>1770299799.5203643</v>
      </c>
    </row>
    <row r="32" spans="1:11" ht="15.5" thickBot="1">
      <c r="A32" t="str">
        <f>CONCATENATE($B$31," ",B32)</f>
        <v>Other Bexar</v>
      </c>
      <c r="B32" t="s">
        <v>495</v>
      </c>
      <c r="C32">
        <v>122790701.88591422</v>
      </c>
      <c r="D32">
        <v>169781806.34438625</v>
      </c>
      <c r="E32" s="62">
        <v>194441892.86259598</v>
      </c>
      <c r="F32" s="63">
        <v>0.40000000000000008</v>
      </c>
      <c r="G32" s="64">
        <v>77776757.145038411</v>
      </c>
      <c r="H32" s="60">
        <v>0.63150332512287011</v>
      </c>
      <c r="I32" s="64">
        <v>122790701.88591422</v>
      </c>
      <c r="J32" s="63">
        <v>0.63150332512287011</v>
      </c>
      <c r="K32" s="64">
        <v>122790701.88591422</v>
      </c>
    </row>
    <row r="33" spans="1:11" ht="15.5" thickBot="1">
      <c r="A33" t="str">
        <f t="shared" ref="A33:A44" si="2">CONCATENATE($B$31," ",B33)</f>
        <v>Other Dallas</v>
      </c>
      <c r="B33" t="s">
        <v>227</v>
      </c>
      <c r="C33">
        <v>124729143.57325226</v>
      </c>
      <c r="D33">
        <v>294660026.39718497</v>
      </c>
      <c r="E33" s="62">
        <v>188963739.13865238</v>
      </c>
      <c r="F33" s="63">
        <v>0.62999999999999978</v>
      </c>
      <c r="G33" s="64">
        <v>119047155.65735096</v>
      </c>
      <c r="H33" s="60">
        <v>0.66006919709464518</v>
      </c>
      <c r="I33" s="64">
        <v>124729143.57325226</v>
      </c>
      <c r="J33" s="63">
        <v>0.66006919709464518</v>
      </c>
      <c r="K33" s="64">
        <v>124729143.57325226</v>
      </c>
    </row>
    <row r="34" spans="1:11" ht="15.5" thickBot="1">
      <c r="A34" t="str">
        <f t="shared" si="2"/>
        <v>Other El Paso</v>
      </c>
      <c r="B34" t="s">
        <v>1210</v>
      </c>
      <c r="C34">
        <v>42064675.619329646</v>
      </c>
      <c r="D34">
        <v>56360963.660659455</v>
      </c>
      <c r="E34" s="62">
        <v>71026054.004006058</v>
      </c>
      <c r="F34" s="63">
        <v>0.51999999999999991</v>
      </c>
      <c r="G34" s="64">
        <v>36933548.082083143</v>
      </c>
      <c r="H34" s="60">
        <v>0.5922428918401843</v>
      </c>
      <c r="I34" s="64">
        <v>42064675.619329646</v>
      </c>
      <c r="J34" s="63">
        <v>0.5922428918401843</v>
      </c>
      <c r="K34" s="64">
        <v>42064675.619329646</v>
      </c>
    </row>
    <row r="35" spans="1:11" ht="15.5" thickBot="1">
      <c r="A35" t="str">
        <f t="shared" si="2"/>
        <v>Other Harris</v>
      </c>
      <c r="B35" t="s">
        <v>304</v>
      </c>
      <c r="C35">
        <v>892091007.04200947</v>
      </c>
      <c r="D35">
        <v>588320196.55549526</v>
      </c>
      <c r="E35" s="62">
        <v>517704095.98298264</v>
      </c>
      <c r="F35" s="63">
        <v>0.54999999999999993</v>
      </c>
      <c r="G35" s="64">
        <v>284737252.79064041</v>
      </c>
      <c r="H35" s="60">
        <v>1.7231677592740802</v>
      </c>
      <c r="I35" s="64">
        <v>892091007.04200947</v>
      </c>
      <c r="J35" s="63">
        <v>1.7231677592740802</v>
      </c>
      <c r="K35" s="64">
        <v>892091007.04200947</v>
      </c>
    </row>
    <row r="36" spans="1:11" ht="15.5" thickBot="1">
      <c r="A36" t="str">
        <f t="shared" si="2"/>
        <v>Other Hidalgo</v>
      </c>
      <c r="B36" t="s">
        <v>1574</v>
      </c>
      <c r="C36">
        <v>159052445.25114542</v>
      </c>
      <c r="D36">
        <v>288854551.88217515</v>
      </c>
      <c r="E36" s="62">
        <v>228972156.64554006</v>
      </c>
      <c r="F36" s="63">
        <v>0.64000000000000012</v>
      </c>
      <c r="G36" s="64">
        <v>146542180.25314566</v>
      </c>
      <c r="H36" s="60">
        <v>0.69463662124371861</v>
      </c>
      <c r="I36" s="64">
        <v>159052445.25114542</v>
      </c>
      <c r="J36" s="63">
        <v>0.69463662124371861</v>
      </c>
      <c r="K36" s="64">
        <v>159052445.25114542</v>
      </c>
    </row>
    <row r="37" spans="1:11" ht="15.5" thickBot="1">
      <c r="A37" t="str">
        <f t="shared" si="2"/>
        <v>Other Jefferson</v>
      </c>
      <c r="B37" t="s">
        <v>1645</v>
      </c>
      <c r="C37">
        <v>38808044.278323881</v>
      </c>
      <c r="D37">
        <v>51081163.340651944</v>
      </c>
      <c r="E37" s="62">
        <v>30136953.828135226</v>
      </c>
      <c r="F37" s="63">
        <v>0.65</v>
      </c>
      <c r="G37" s="64">
        <v>19589019.988287896</v>
      </c>
      <c r="H37" s="60">
        <v>1.2877228567836709</v>
      </c>
      <c r="I37" s="64">
        <v>38808044.278323881</v>
      </c>
      <c r="J37" s="63">
        <v>1.2877228567836709</v>
      </c>
      <c r="K37" s="64">
        <v>38808044.278323881</v>
      </c>
    </row>
    <row r="38" spans="1:11" ht="15.5" thickBot="1">
      <c r="A38" t="str">
        <f t="shared" si="2"/>
        <v>Other Lubbock</v>
      </c>
      <c r="B38" t="s">
        <v>1593</v>
      </c>
      <c r="C38">
        <v>24909604.183887437</v>
      </c>
      <c r="D38">
        <v>75053358.297384083</v>
      </c>
      <c r="E38" s="62">
        <v>42261543.507854871</v>
      </c>
      <c r="F38" s="60">
        <v>0.59999999999999987</v>
      </c>
      <c r="G38" s="64">
        <v>25356926.104712918</v>
      </c>
      <c r="H38" s="63">
        <v>0.589415390832984</v>
      </c>
      <c r="I38" s="64">
        <v>24909604.183887437</v>
      </c>
      <c r="J38" s="63">
        <v>0.59999999999999987</v>
      </c>
      <c r="K38" s="64">
        <v>25356926.104712918</v>
      </c>
    </row>
    <row r="39" spans="1:11" ht="15.5" thickBot="1">
      <c r="A39" t="str">
        <f t="shared" si="2"/>
        <v>Other MRSA Central</v>
      </c>
      <c r="B39" t="s">
        <v>1538</v>
      </c>
      <c r="C39">
        <v>83755942.236763686</v>
      </c>
      <c r="D39">
        <v>99799405.418006107</v>
      </c>
      <c r="E39" s="62">
        <v>122007733.4822579</v>
      </c>
      <c r="F39" s="63">
        <v>0.5099999999999999</v>
      </c>
      <c r="G39" s="64">
        <v>62223944.075951517</v>
      </c>
      <c r="H39" s="60">
        <v>0.68648060123945576</v>
      </c>
      <c r="I39" s="64">
        <v>83755942.236763686</v>
      </c>
      <c r="J39" s="63">
        <v>0.68648060123945576</v>
      </c>
      <c r="K39" s="64">
        <v>83755942.236763686</v>
      </c>
    </row>
    <row r="40" spans="1:11" ht="15.5" thickBot="1">
      <c r="A40" t="str">
        <f t="shared" si="2"/>
        <v>Other MRSA Northeast</v>
      </c>
      <c r="B40" t="s">
        <v>314</v>
      </c>
      <c r="C40">
        <v>73102489.217459172</v>
      </c>
      <c r="D40">
        <v>157615801.63695094</v>
      </c>
      <c r="E40" s="62">
        <v>87377695.805855751</v>
      </c>
      <c r="F40" s="63">
        <v>0.59</v>
      </c>
      <c r="G40" s="64">
        <v>51552840.525454894</v>
      </c>
      <c r="H40" s="60">
        <v>0.83662642443542323</v>
      </c>
      <c r="I40" s="64">
        <v>73102489.217459172</v>
      </c>
      <c r="J40" s="63">
        <v>0.83662642443542323</v>
      </c>
      <c r="K40" s="64">
        <v>73102489.217459172</v>
      </c>
    </row>
    <row r="41" spans="1:11" ht="15.5" thickBot="1">
      <c r="A41" t="str">
        <f t="shared" si="2"/>
        <v>Other MRSA West</v>
      </c>
      <c r="B41" t="s">
        <v>231</v>
      </c>
      <c r="C41">
        <v>44067713.942327805</v>
      </c>
      <c r="D41">
        <v>70072072.040568158</v>
      </c>
      <c r="E41" s="62">
        <v>58643424.276266605</v>
      </c>
      <c r="F41" s="63">
        <v>0.59999999999999987</v>
      </c>
      <c r="G41" s="64">
        <v>35186054.565759957</v>
      </c>
      <c r="H41" s="60">
        <v>0.75145192297650854</v>
      </c>
      <c r="I41" s="64">
        <v>44067713.942327805</v>
      </c>
      <c r="J41" s="63">
        <v>0.75145192297650854</v>
      </c>
      <c r="K41" s="64">
        <v>44067713.942327805</v>
      </c>
    </row>
    <row r="42" spans="1:11" ht="15.5" thickBot="1">
      <c r="A42" t="str">
        <f t="shared" si="2"/>
        <v>Other Nueces</v>
      </c>
      <c r="B42" t="s">
        <v>1634</v>
      </c>
      <c r="C42">
        <v>17349584.422147017</v>
      </c>
      <c r="D42">
        <v>37896877.438297004</v>
      </c>
      <c r="E42" s="62">
        <v>37552231.480906673</v>
      </c>
      <c r="F42" s="60">
        <v>0.62</v>
      </c>
      <c r="G42" s="64">
        <v>23282383.518162139</v>
      </c>
      <c r="H42" s="63">
        <v>0.46201207592599031</v>
      </c>
      <c r="I42" s="64">
        <v>17349584.422147017</v>
      </c>
      <c r="J42" s="63">
        <v>0.62</v>
      </c>
      <c r="K42" s="64">
        <v>23282383.518162139</v>
      </c>
    </row>
    <row r="43" spans="1:11" ht="15.5" thickBot="1">
      <c r="A43" t="str">
        <f t="shared" si="2"/>
        <v>Other Tarrant</v>
      </c>
      <c r="B43" t="s">
        <v>1404</v>
      </c>
      <c r="C43">
        <v>81574074.248677269</v>
      </c>
      <c r="D43">
        <v>233655110.00702053</v>
      </c>
      <c r="E43" s="62">
        <v>135629526.47378916</v>
      </c>
      <c r="F43" s="63">
        <v>0.53</v>
      </c>
      <c r="G43" s="64">
        <v>71883649.03110826</v>
      </c>
      <c r="H43" s="60">
        <v>0.60144775528978733</v>
      </c>
      <c r="I43" s="64">
        <v>81574074.248677269</v>
      </c>
      <c r="J43" s="63">
        <v>0.60144775528978733</v>
      </c>
      <c r="K43" s="64">
        <v>81574074.248677269</v>
      </c>
    </row>
    <row r="44" spans="1:11" ht="15.5" thickBot="1">
      <c r="A44" t="str">
        <f t="shared" si="2"/>
        <v>Other Travis</v>
      </c>
      <c r="B44" t="s">
        <v>1223</v>
      </c>
      <c r="C44">
        <v>53145768.036757998</v>
      </c>
      <c r="D44">
        <v>116944361.04488093</v>
      </c>
      <c r="E44" s="62">
        <v>102800435.52118343</v>
      </c>
      <c r="F44" s="60">
        <v>0.57999999999999996</v>
      </c>
      <c r="G44" s="64">
        <v>59624252.602286384</v>
      </c>
      <c r="H44" s="63">
        <v>0.51697998911499343</v>
      </c>
      <c r="I44" s="64">
        <v>53145768.036757991</v>
      </c>
      <c r="J44" s="63">
        <v>0.57999999999999996</v>
      </c>
      <c r="K44" s="64">
        <v>59624252.602286384</v>
      </c>
    </row>
    <row r="45" spans="1:11" ht="15.5" thickBot="1">
      <c r="B45" t="s">
        <v>1529</v>
      </c>
      <c r="C45">
        <v>33640226.559685268</v>
      </c>
      <c r="D45">
        <v>84899961.16701141</v>
      </c>
      <c r="E45" s="59">
        <v>137055101.425237</v>
      </c>
      <c r="F45" s="60"/>
      <c r="G45" s="61">
        <v>72959945.125737712</v>
      </c>
      <c r="H45" s="60"/>
      <c r="I45" s="61">
        <v>34443001.006743871</v>
      </c>
      <c r="J45" s="60"/>
      <c r="K45" s="61">
        <v>77405486.632974625</v>
      </c>
    </row>
    <row r="46" spans="1:11" ht="15.5" thickBot="1">
      <c r="A46" t="str">
        <f>CONCATENATE($B$45," ",B46)</f>
        <v>Rural Private Bexar</v>
      </c>
      <c r="B46" t="s">
        <v>495</v>
      </c>
      <c r="C46">
        <v>728419.60161724896</v>
      </c>
      <c r="D46">
        <v>1897998.1900000002</v>
      </c>
      <c r="E46" s="62">
        <v>3261440.2891944544</v>
      </c>
      <c r="F46" s="60">
        <v>0.4</v>
      </c>
      <c r="G46" s="64">
        <v>1304576.1156777819</v>
      </c>
      <c r="H46" s="63">
        <v>0.22334292123347807</v>
      </c>
      <c r="I46" s="64">
        <v>728419.60161724896</v>
      </c>
      <c r="J46" s="63">
        <v>0.4</v>
      </c>
      <c r="K46" s="64">
        <v>1304576.1156777819</v>
      </c>
    </row>
    <row r="47" spans="1:11" ht="15.5" thickBot="1">
      <c r="A47" t="str">
        <f t="shared" ref="A47:A57" si="3">CONCATENATE($B$45," ",B47)</f>
        <v>Rural Private Dallas</v>
      </c>
      <c r="B47" t="s">
        <v>227</v>
      </c>
      <c r="C47">
        <v>1610426.6030099445</v>
      </c>
      <c r="D47">
        <v>1065575.55</v>
      </c>
      <c r="E47" s="62">
        <v>4144246.2828856809</v>
      </c>
      <c r="F47" s="60">
        <v>0.63</v>
      </c>
      <c r="G47" s="64">
        <v>2610875.1582179791</v>
      </c>
      <c r="H47" s="63">
        <v>0.38859336368604719</v>
      </c>
      <c r="I47" s="64">
        <v>1610426.6030099445</v>
      </c>
      <c r="J47" s="63">
        <v>0.63</v>
      </c>
      <c r="K47" s="64">
        <v>2610875.1582179791</v>
      </c>
    </row>
    <row r="48" spans="1:11" ht="15.5" thickBot="1">
      <c r="A48" t="str">
        <f t="shared" si="3"/>
        <v>Rural Private Harris</v>
      </c>
      <c r="B48" t="s">
        <v>304</v>
      </c>
      <c r="C48">
        <v>916337.7682231511</v>
      </c>
      <c r="D48">
        <v>1873514.0999999999</v>
      </c>
      <c r="E48" s="62">
        <v>1528444.4779675624</v>
      </c>
      <c r="F48" s="60">
        <v>0.73</v>
      </c>
      <c r="G48" s="64">
        <v>1115764.4689163205</v>
      </c>
      <c r="H48" s="63">
        <v>0.59952309778477819</v>
      </c>
      <c r="I48" s="64">
        <v>916337.76822315122</v>
      </c>
      <c r="J48" s="63">
        <v>0.73</v>
      </c>
      <c r="K48" s="64">
        <v>1115764.4689163205</v>
      </c>
    </row>
    <row r="49" spans="1:11" ht="15.5" thickBot="1">
      <c r="A49" t="str">
        <f t="shared" si="3"/>
        <v>Rural Private Hidalgo</v>
      </c>
      <c r="B49" t="s">
        <v>1574</v>
      </c>
      <c r="C49">
        <v>-802774.4470586041</v>
      </c>
      <c r="D49">
        <v>-314705.62</v>
      </c>
      <c r="E49" s="62">
        <v>7317271.7652302189</v>
      </c>
      <c r="F49" s="60">
        <v>0.64</v>
      </c>
      <c r="G49" s="64">
        <v>4683053.9297473403</v>
      </c>
      <c r="H49" s="63">
        <v>0</v>
      </c>
      <c r="I49" s="64">
        <v>0</v>
      </c>
      <c r="J49" s="63">
        <v>0.64</v>
      </c>
      <c r="K49" s="64">
        <v>4683053.9297473403</v>
      </c>
    </row>
    <row r="50" spans="1:11" ht="15.5" thickBot="1">
      <c r="A50" t="str">
        <f t="shared" si="3"/>
        <v>Rural Private Jefferson</v>
      </c>
      <c r="B50" t="s">
        <v>1645</v>
      </c>
      <c r="C50">
        <v>595392.04897246358</v>
      </c>
      <c r="D50">
        <v>3116111.5899897078</v>
      </c>
      <c r="E50" s="62">
        <v>6963886.903225298</v>
      </c>
      <c r="F50" s="60">
        <v>0.65</v>
      </c>
      <c r="G50" s="64">
        <v>4526526.4870964438</v>
      </c>
      <c r="H50" s="63">
        <v>8.5497087653263013E-2</v>
      </c>
      <c r="I50" s="64">
        <v>595392.04897246358</v>
      </c>
      <c r="J50" s="63">
        <v>0.65</v>
      </c>
      <c r="K50" s="64">
        <v>4526526.4870964438</v>
      </c>
    </row>
    <row r="51" spans="1:11" ht="15.5" thickBot="1">
      <c r="A51" t="str">
        <f t="shared" si="3"/>
        <v>Rural Private Lubbock</v>
      </c>
      <c r="B51" t="s">
        <v>1593</v>
      </c>
      <c r="C51">
        <v>3349113.0786273535</v>
      </c>
      <c r="D51">
        <v>5984808.7599999988</v>
      </c>
      <c r="E51" s="62">
        <v>6939152.4323211433</v>
      </c>
      <c r="F51" s="63">
        <v>0.32</v>
      </c>
      <c r="G51" s="64">
        <v>2220528.7783427658</v>
      </c>
      <c r="H51" s="60">
        <v>0.482640079071887</v>
      </c>
      <c r="I51" s="64">
        <v>3349113.0786273535</v>
      </c>
      <c r="J51" s="63">
        <v>0.482640079071887</v>
      </c>
      <c r="K51" s="64">
        <v>3349113.0786273535</v>
      </c>
    </row>
    <row r="52" spans="1:11" ht="15.5" thickBot="1">
      <c r="A52" t="str">
        <f t="shared" si="3"/>
        <v>Rural Private MRSA Central</v>
      </c>
      <c r="B52" t="s">
        <v>1538</v>
      </c>
      <c r="C52">
        <v>2144019.2316751005</v>
      </c>
      <c r="D52">
        <v>12072265.569999998</v>
      </c>
      <c r="E52" s="62">
        <v>13577832.595349917</v>
      </c>
      <c r="F52" s="60">
        <v>0.5099999999999999</v>
      </c>
      <c r="G52" s="64">
        <v>6924694.6236284561</v>
      </c>
      <c r="H52" s="63">
        <v>0.15790585254449049</v>
      </c>
      <c r="I52" s="64">
        <v>2144019.2316751005</v>
      </c>
      <c r="J52" s="63">
        <v>0.5099999999999999</v>
      </c>
      <c r="K52" s="64">
        <v>6924694.6236284561</v>
      </c>
    </row>
    <row r="53" spans="1:11" ht="15.5" thickBot="1">
      <c r="A53" t="str">
        <f t="shared" si="3"/>
        <v>Rural Private MRSA Northeast</v>
      </c>
      <c r="B53" t="s">
        <v>314</v>
      </c>
      <c r="C53">
        <v>9901554.0220106803</v>
      </c>
      <c r="D53">
        <v>30599987.189999998</v>
      </c>
      <c r="E53" s="62">
        <v>52603277.781312361</v>
      </c>
      <c r="F53" s="60">
        <v>0.59</v>
      </c>
      <c r="G53" s="64">
        <v>31035933.890974291</v>
      </c>
      <c r="H53" s="63">
        <v>0.18823074225857972</v>
      </c>
      <c r="I53" s="64">
        <v>9901554.0220106803</v>
      </c>
      <c r="J53" s="63">
        <v>0.59</v>
      </c>
      <c r="K53" s="64">
        <v>31035933.890974291</v>
      </c>
    </row>
    <row r="54" spans="1:11" ht="15.5" thickBot="1">
      <c r="A54" t="str">
        <f t="shared" si="3"/>
        <v>Rural Private MRSA West</v>
      </c>
      <c r="B54" t="s">
        <v>231</v>
      </c>
      <c r="C54">
        <v>9029053.5862524658</v>
      </c>
      <c r="D54">
        <v>15968141.819999998</v>
      </c>
      <c r="E54" s="62">
        <v>19040321.264333799</v>
      </c>
      <c r="F54" s="63">
        <v>0.29999999999999993</v>
      </c>
      <c r="G54" s="64">
        <v>5712096.3793001389</v>
      </c>
      <c r="H54" s="60">
        <v>0.474206997923172</v>
      </c>
      <c r="I54" s="64">
        <v>9029053.5862524658</v>
      </c>
      <c r="J54" s="63">
        <v>0.474206997923172</v>
      </c>
      <c r="K54" s="64">
        <v>9029053.5862524658</v>
      </c>
    </row>
    <row r="55" spans="1:11" ht="15.5" thickBot="1">
      <c r="A55" t="str">
        <f t="shared" si="3"/>
        <v>Rural Private Nueces</v>
      </c>
      <c r="B55" t="s">
        <v>1634</v>
      </c>
      <c r="C55">
        <v>4141228.0082176263</v>
      </c>
      <c r="D55">
        <v>4701529.0999999996</v>
      </c>
      <c r="E55" s="62">
        <v>11146431.009894826</v>
      </c>
      <c r="F55" s="60">
        <v>0.62</v>
      </c>
      <c r="G55" s="64">
        <v>6910787.226134792</v>
      </c>
      <c r="H55" s="63">
        <v>0.37152950612993579</v>
      </c>
      <c r="I55" s="64">
        <v>4141228.0082176258</v>
      </c>
      <c r="J55" s="63">
        <v>0.62</v>
      </c>
      <c r="K55" s="64">
        <v>6910787.226134792</v>
      </c>
    </row>
    <row r="56" spans="1:11" ht="15.5" thickBot="1">
      <c r="A56" t="str">
        <f t="shared" si="3"/>
        <v>Rural Private Tarrant</v>
      </c>
      <c r="B56" t="s">
        <v>1404</v>
      </c>
      <c r="C56">
        <v>1313701.6745947744</v>
      </c>
      <c r="D56">
        <v>3277530.83</v>
      </c>
      <c r="E56" s="62">
        <v>3878279.4788242038</v>
      </c>
      <c r="F56" s="60">
        <v>0.53</v>
      </c>
      <c r="G56" s="64">
        <v>2055488.1237768282</v>
      </c>
      <c r="H56" s="63">
        <v>0.33873311136232387</v>
      </c>
      <c r="I56" s="64">
        <v>1313701.6745947744</v>
      </c>
      <c r="J56" s="63">
        <v>0.53</v>
      </c>
      <c r="K56" s="64">
        <v>2055488.1237768282</v>
      </c>
    </row>
    <row r="57" spans="1:11" ht="15.5" thickBot="1">
      <c r="A57" t="str">
        <f t="shared" si="3"/>
        <v>Rural Private Travis</v>
      </c>
      <c r="B57" t="s">
        <v>1223</v>
      </c>
      <c r="C57">
        <v>713755.38354306528</v>
      </c>
      <c r="D57">
        <v>4657204.0870217197</v>
      </c>
      <c r="E57" s="62">
        <v>6654517.1446975498</v>
      </c>
      <c r="F57" s="60">
        <v>0.57999999999999996</v>
      </c>
      <c r="G57" s="64">
        <v>3859619.9439245784</v>
      </c>
      <c r="H57" s="63">
        <v>0.1072587789651725</v>
      </c>
      <c r="I57" s="64">
        <v>713755.38354306528</v>
      </c>
      <c r="J57" s="63">
        <v>0.57999999999999996</v>
      </c>
      <c r="K57" s="64">
        <v>3859619.9439245784</v>
      </c>
    </row>
    <row r="58" spans="1:11" ht="15.5" thickBot="1">
      <c r="B58" t="s">
        <v>1620</v>
      </c>
      <c r="C58">
        <v>10934859.079493577</v>
      </c>
      <c r="D58">
        <v>72965718.503882065</v>
      </c>
      <c r="E58" s="59">
        <v>82350315.087968513</v>
      </c>
      <c r="F58" s="60"/>
      <c r="G58" s="61">
        <v>40035856.504861474</v>
      </c>
      <c r="H58" s="60"/>
      <c r="I58" s="61">
        <v>12190298.217397299</v>
      </c>
      <c r="J58" s="60"/>
      <c r="K58" s="61">
        <v>42074131.091107085</v>
      </c>
    </row>
    <row r="59" spans="1:11" ht="15.5" thickBot="1">
      <c r="A59" t="str">
        <f>CONCATENATE($B$58," ",B59)</f>
        <v>Rural Public Bexar</v>
      </c>
      <c r="B59" t="s">
        <v>495</v>
      </c>
      <c r="C59">
        <v>1079612.3551611109</v>
      </c>
      <c r="D59">
        <v>1362694.2400000002</v>
      </c>
      <c r="E59" s="62">
        <v>2869627.1265864284</v>
      </c>
      <c r="F59" s="60">
        <v>0.4</v>
      </c>
      <c r="G59" s="64">
        <v>1147850.8506345714</v>
      </c>
      <c r="H59" s="63">
        <v>0.37622043127441657</v>
      </c>
      <c r="I59" s="64">
        <v>1079612.3551611109</v>
      </c>
      <c r="J59" s="63">
        <v>0.4</v>
      </c>
      <c r="K59" s="64">
        <v>1147850.8506345714</v>
      </c>
    </row>
    <row r="60" spans="1:11" ht="15.5" thickBot="1">
      <c r="A60" t="str">
        <f t="shared" ref="A60:A68" si="4">CONCATENATE($B$58," ",B60)</f>
        <v>Rural Public Harris</v>
      </c>
      <c r="B60" t="s">
        <v>304</v>
      </c>
      <c r="C60">
        <v>734391.7062667415</v>
      </c>
      <c r="D60">
        <v>2954743.26</v>
      </c>
      <c r="E60" s="62">
        <v>5297350.8152167443</v>
      </c>
      <c r="F60" s="60">
        <v>0.28999999999999998</v>
      </c>
      <c r="G60" s="64">
        <v>1536231.7364128558</v>
      </c>
      <c r="H60" s="63">
        <v>0.13863376844085668</v>
      </c>
      <c r="I60" s="64">
        <v>734391.7062667415</v>
      </c>
      <c r="J60" s="63">
        <v>0.28999999999999998</v>
      </c>
      <c r="K60" s="64">
        <v>1536231.7364128558</v>
      </c>
    </row>
    <row r="61" spans="1:11" ht="15.5" thickBot="1">
      <c r="A61" t="str">
        <f t="shared" si="4"/>
        <v>Rural Public Hidalgo</v>
      </c>
      <c r="B61" t="s">
        <v>1574</v>
      </c>
      <c r="C61">
        <v>-583296.94543342071</v>
      </c>
      <c r="D61">
        <v>1785521.84</v>
      </c>
      <c r="E61" s="62">
        <v>3060658.3857072261</v>
      </c>
      <c r="F61" s="60">
        <v>0.64</v>
      </c>
      <c r="G61" s="64">
        <v>1958821.3668526248</v>
      </c>
      <c r="H61" s="63">
        <v>0</v>
      </c>
      <c r="I61" s="64">
        <v>0</v>
      </c>
      <c r="J61" s="63">
        <v>0.64</v>
      </c>
      <c r="K61" s="64">
        <v>1958821.3668526248</v>
      </c>
    </row>
    <row r="62" spans="1:11" ht="15.5" thickBot="1">
      <c r="A62" t="str">
        <f t="shared" si="4"/>
        <v>Rural Public Jefferson</v>
      </c>
      <c r="B62" t="s">
        <v>1645</v>
      </c>
      <c r="C62">
        <v>564874.7934962674</v>
      </c>
      <c r="D62">
        <v>1232973.2999999998</v>
      </c>
      <c r="E62" s="62">
        <v>1017182.4700710302</v>
      </c>
      <c r="F62" s="60">
        <v>0.65</v>
      </c>
      <c r="G62" s="64">
        <v>661168.60554616968</v>
      </c>
      <c r="H62" s="63">
        <v>0.55533280420849374</v>
      </c>
      <c r="I62" s="64">
        <v>564874.7934962674</v>
      </c>
      <c r="J62" s="63">
        <v>0.65</v>
      </c>
      <c r="K62" s="64">
        <v>661168.60554616968</v>
      </c>
    </row>
    <row r="63" spans="1:11" ht="15.5" thickBot="1">
      <c r="A63" t="str">
        <f t="shared" si="4"/>
        <v>Rural Public Lubbock</v>
      </c>
      <c r="B63" t="s">
        <v>1593</v>
      </c>
      <c r="C63">
        <v>2876904.2941265516</v>
      </c>
      <c r="D63">
        <v>5902045.0199999996</v>
      </c>
      <c r="E63" s="62">
        <v>3642887.3119801562</v>
      </c>
      <c r="F63" s="63">
        <v>0.32</v>
      </c>
      <c r="G63" s="64">
        <v>1165723.9398336501</v>
      </c>
      <c r="H63" s="60">
        <v>0.78973189334334892</v>
      </c>
      <c r="I63" s="64">
        <v>2876904.2941265516</v>
      </c>
      <c r="J63" s="63">
        <v>0.78973189334334892</v>
      </c>
      <c r="K63" s="64">
        <v>2876904.2941265516</v>
      </c>
    </row>
    <row r="64" spans="1:11" ht="15.5" thickBot="1">
      <c r="A64" t="str">
        <f t="shared" si="4"/>
        <v>Rural Public MRSA Central</v>
      </c>
      <c r="B64" t="s">
        <v>1538</v>
      </c>
      <c r="C64">
        <v>1474314.6003978434</v>
      </c>
      <c r="D64">
        <v>5965376.9499999993</v>
      </c>
      <c r="E64" s="62">
        <v>7863277.2879973669</v>
      </c>
      <c r="F64" s="60">
        <v>0.5099999999999999</v>
      </c>
      <c r="G64" s="64">
        <v>4010271.4168786565</v>
      </c>
      <c r="H64" s="63">
        <v>0.18749365517711819</v>
      </c>
      <c r="I64" s="64">
        <v>1474314.6003978434</v>
      </c>
      <c r="J64" s="63">
        <v>0.5099999999999999</v>
      </c>
      <c r="K64" s="64">
        <v>4010271.4168786565</v>
      </c>
    </row>
    <row r="65" spans="1:11" ht="15.5" thickBot="1">
      <c r="A65" t="str">
        <f t="shared" si="4"/>
        <v>Rural Public MRSA Northeast</v>
      </c>
      <c r="B65" t="s">
        <v>314</v>
      </c>
      <c r="C65">
        <v>3348221.0572396517</v>
      </c>
      <c r="D65">
        <v>7803531.54</v>
      </c>
      <c r="E65" s="62">
        <v>13732394.660395209</v>
      </c>
      <c r="F65" s="63">
        <v>0.22</v>
      </c>
      <c r="G65" s="64">
        <v>3021126.8252869458</v>
      </c>
      <c r="H65" s="60">
        <v>0.24381916920113422</v>
      </c>
      <c r="I65" s="64">
        <v>3348221.0572396517</v>
      </c>
      <c r="J65" s="63">
        <v>0.24381916920113422</v>
      </c>
      <c r="K65" s="64">
        <v>3348221.0572396517</v>
      </c>
    </row>
    <row r="66" spans="1:11" ht="15.5" thickBot="1">
      <c r="A66" t="str">
        <f t="shared" si="4"/>
        <v>Rural Public MRSA West</v>
      </c>
      <c r="B66" t="s">
        <v>231</v>
      </c>
      <c r="C66">
        <v>2111979.410709132</v>
      </c>
      <c r="D66">
        <v>35760443.272717737</v>
      </c>
      <c r="E66" s="62">
        <v>35843515.048423491</v>
      </c>
      <c r="F66" s="60">
        <v>0.60000000000000053</v>
      </c>
      <c r="G66" s="64">
        <v>21506109.029054113</v>
      </c>
      <c r="H66" s="63">
        <v>5.8922218087593042E-2</v>
      </c>
      <c r="I66" s="64">
        <v>2111979.410709132</v>
      </c>
      <c r="J66" s="63">
        <v>0.60000000000000053</v>
      </c>
      <c r="K66" s="64">
        <v>21506109.029054113</v>
      </c>
    </row>
    <row r="67" spans="1:11" ht="15.5" thickBot="1">
      <c r="A67" t="str">
        <f t="shared" si="4"/>
        <v>Rural Public Nueces</v>
      </c>
      <c r="B67" t="s">
        <v>1634</v>
      </c>
      <c r="C67">
        <v>-44199.110698616787</v>
      </c>
      <c r="D67">
        <v>3694580.42</v>
      </c>
      <c r="E67" s="62">
        <v>2734878.7124303845</v>
      </c>
      <c r="F67" s="60">
        <v>0.62</v>
      </c>
      <c r="G67" s="64">
        <v>1695624.8017068384</v>
      </c>
      <c r="H67" s="63">
        <v>0</v>
      </c>
      <c r="I67" s="64">
        <v>0</v>
      </c>
      <c r="J67" s="63">
        <v>0.62</v>
      </c>
      <c r="K67" s="64">
        <v>1695624.8017068384</v>
      </c>
    </row>
    <row r="68" spans="1:11" ht="15.5" thickBot="1">
      <c r="A68" t="str">
        <f t="shared" si="4"/>
        <v>Rural Public Tarrant</v>
      </c>
      <c r="B68" t="s">
        <v>1404</v>
      </c>
      <c r="C68">
        <v>-627943.08177168516</v>
      </c>
      <c r="D68">
        <v>6503808.661164334</v>
      </c>
      <c r="E68" s="62">
        <v>6288543.2691604691</v>
      </c>
      <c r="F68" s="60">
        <v>0.53</v>
      </c>
      <c r="G68" s="64">
        <v>3332927.9326550486</v>
      </c>
      <c r="H68" s="63">
        <v>0</v>
      </c>
      <c r="I68" s="64">
        <v>0</v>
      </c>
      <c r="J68" s="63">
        <v>0.53</v>
      </c>
      <c r="K68" s="64">
        <v>3332927.9326550486</v>
      </c>
    </row>
    <row r="69" spans="1:11" ht="15.5" thickBot="1">
      <c r="B69" t="s">
        <v>1655</v>
      </c>
      <c r="C69">
        <v>8925654.2865579929</v>
      </c>
      <c r="D69">
        <v>40140004.439999998</v>
      </c>
      <c r="E69" s="59">
        <v>6007901.3874063464</v>
      </c>
      <c r="F69" s="60"/>
      <c r="G69" s="61">
        <v>3784977.8740659985</v>
      </c>
      <c r="H69" s="60"/>
      <c r="I69" s="61">
        <v>8925654.2865579929</v>
      </c>
      <c r="J69" s="60"/>
      <c r="K69" s="61">
        <v>8925654.2865579929</v>
      </c>
    </row>
    <row r="70" spans="1:11" ht="15.5" thickBot="1">
      <c r="A70" t="str">
        <f>CONCATENATE($B$69," ",B70)</f>
        <v>State-Owned Dallas</v>
      </c>
      <c r="B70" t="s">
        <v>227</v>
      </c>
      <c r="C70">
        <v>8925654.2865579929</v>
      </c>
      <c r="D70">
        <v>40140004.439999998</v>
      </c>
      <c r="E70" s="62">
        <v>6007901.3874063464</v>
      </c>
      <c r="F70" s="63">
        <v>0.63</v>
      </c>
      <c r="G70" s="64">
        <v>3784977.8740659985</v>
      </c>
      <c r="H70" s="60">
        <v>1.4856525949756412</v>
      </c>
      <c r="I70" s="64">
        <v>8925654.2865579929</v>
      </c>
      <c r="J70" s="63">
        <v>1.4856525949756412</v>
      </c>
      <c r="K70" s="64">
        <v>8925654.2865579929</v>
      </c>
    </row>
    <row r="71" spans="1:11" ht="15.5" thickBot="1">
      <c r="B71" t="s">
        <v>1667</v>
      </c>
      <c r="C71">
        <v>50825130.925538123</v>
      </c>
      <c r="D71">
        <v>490425903.07999998</v>
      </c>
      <c r="E71" s="59">
        <v>373026397.83312804</v>
      </c>
      <c r="F71" s="60"/>
      <c r="G71" s="61">
        <v>214873166.49360713</v>
      </c>
      <c r="H71" s="60"/>
      <c r="I71" s="61">
        <v>101725520.82658367</v>
      </c>
      <c r="J71" s="60"/>
      <c r="K71" s="61">
        <v>248616930.04151887</v>
      </c>
    </row>
    <row r="72" spans="1:11" ht="15.5" thickBot="1">
      <c r="A72" t="str">
        <f>CONCATENATE($B$71," ",B72)</f>
        <v>Urban Public Bexar</v>
      </c>
      <c r="B72" t="s">
        <v>495</v>
      </c>
      <c r="C72">
        <v>13113770.393966192</v>
      </c>
      <c r="D72">
        <v>84474570.909999996</v>
      </c>
      <c r="E72" s="62">
        <v>76826581.402871445</v>
      </c>
      <c r="F72" s="60">
        <v>0.4</v>
      </c>
      <c r="G72" s="64">
        <v>30730632.56114858</v>
      </c>
      <c r="H72" s="63">
        <v>0.17069313972463254</v>
      </c>
      <c r="I72" s="64">
        <v>13113770.393966192</v>
      </c>
      <c r="J72" s="63">
        <v>0.4</v>
      </c>
      <c r="K72" s="64">
        <v>30730632.56114858</v>
      </c>
    </row>
    <row r="73" spans="1:11" ht="15.5" thickBot="1">
      <c r="A73" t="str">
        <f t="shared" ref="A73:A80" si="5">CONCATENATE($B$71," ",B73)</f>
        <v>Urban Public Dallas</v>
      </c>
      <c r="B73" t="s">
        <v>227</v>
      </c>
      <c r="C73">
        <v>9545645.8672166094</v>
      </c>
      <c r="D73">
        <v>125375132.52</v>
      </c>
      <c r="E73" s="62">
        <v>106894466.06698593</v>
      </c>
      <c r="F73" s="60">
        <v>0.63</v>
      </c>
      <c r="G73" s="64">
        <v>67343513.622201145</v>
      </c>
      <c r="H73" s="63">
        <v>8.9299719793116183E-2</v>
      </c>
      <c r="I73" s="64">
        <v>9545645.8672166094</v>
      </c>
      <c r="J73" s="63">
        <v>0.63</v>
      </c>
      <c r="K73" s="64">
        <v>67343513.622201145</v>
      </c>
    </row>
    <row r="74" spans="1:11" ht="15.5" thickBot="1">
      <c r="A74" t="str">
        <f t="shared" si="5"/>
        <v>Urban Public El Paso</v>
      </c>
      <c r="B74" t="s">
        <v>1210</v>
      </c>
      <c r="C74">
        <v>-14674199.804785809</v>
      </c>
      <c r="D74">
        <v>21838814.25</v>
      </c>
      <c r="E74" s="62">
        <v>13990440.102154203</v>
      </c>
      <c r="F74" s="60">
        <v>0.52</v>
      </c>
      <c r="G74" s="64">
        <v>7275028.8531201854</v>
      </c>
      <c r="H74" s="63">
        <v>0</v>
      </c>
      <c r="I74" s="64">
        <v>0</v>
      </c>
      <c r="J74" s="63">
        <v>0.52</v>
      </c>
      <c r="K74" s="64">
        <v>7275028.8531201854</v>
      </c>
    </row>
    <row r="75" spans="1:11" ht="15.5" thickBot="1">
      <c r="A75" t="str">
        <f t="shared" si="5"/>
        <v>Urban Public Harris</v>
      </c>
      <c r="B75" t="s">
        <v>304</v>
      </c>
      <c r="C75">
        <v>2504664.1476357356</v>
      </c>
      <c r="D75">
        <v>76337529.609999999</v>
      </c>
      <c r="E75" s="62">
        <v>46601643.751541719</v>
      </c>
      <c r="F75" s="60">
        <v>0.7</v>
      </c>
      <c r="G75" s="64">
        <v>32621150.626079202</v>
      </c>
      <c r="H75" s="63">
        <v>5.3746261848389716E-2</v>
      </c>
      <c r="I75" s="64">
        <v>2504664.1476357356</v>
      </c>
      <c r="J75" s="63">
        <v>0.7</v>
      </c>
      <c r="K75" s="64">
        <v>32621150.626079202</v>
      </c>
    </row>
    <row r="76" spans="1:11" ht="15.5" thickBot="1">
      <c r="A76" t="str">
        <f t="shared" si="5"/>
        <v>Urban Public Lubbock</v>
      </c>
      <c r="B76" t="s">
        <v>1593</v>
      </c>
      <c r="C76">
        <v>-36226190.096259728</v>
      </c>
      <c r="D76">
        <v>38288703.560000002</v>
      </c>
      <c r="E76" s="62">
        <v>33385168.250128202</v>
      </c>
      <c r="F76" s="60">
        <v>0.6</v>
      </c>
      <c r="G76" s="64">
        <v>20031100.950076919</v>
      </c>
      <c r="H76" s="63">
        <v>0</v>
      </c>
      <c r="I76" s="64">
        <v>0</v>
      </c>
      <c r="J76" s="63">
        <v>0.6</v>
      </c>
      <c r="K76" s="64">
        <v>20031100.950076919</v>
      </c>
    </row>
    <row r="77" spans="1:11" ht="15.5" thickBot="1">
      <c r="A77" t="str">
        <f t="shared" si="5"/>
        <v>Urban Public MRSA West</v>
      </c>
      <c r="B77" t="s">
        <v>231</v>
      </c>
      <c r="C77">
        <v>7799955.7156678895</v>
      </c>
      <c r="D77">
        <v>18101382.850000001</v>
      </c>
      <c r="E77" s="62">
        <v>11152617.903281996</v>
      </c>
      <c r="F77" s="60">
        <v>0.81</v>
      </c>
      <c r="G77" s="64">
        <v>9033620.5016584173</v>
      </c>
      <c r="H77" s="63">
        <v>0.69938338991892801</v>
      </c>
      <c r="I77" s="64">
        <v>7799955.7156678895</v>
      </c>
      <c r="J77" s="63">
        <v>0.81</v>
      </c>
      <c r="K77" s="64">
        <v>9033620.5016584173</v>
      </c>
    </row>
    <row r="78" spans="1:11" ht="15.5" thickBot="1">
      <c r="A78" t="str">
        <f t="shared" si="5"/>
        <v>Urban Public Nueces</v>
      </c>
      <c r="B78" t="s">
        <v>1634</v>
      </c>
      <c r="C78">
        <v>4784421.7125619091</v>
      </c>
      <c r="D78">
        <v>35124406.579999998</v>
      </c>
      <c r="E78" s="62">
        <v>28394870.867256563</v>
      </c>
      <c r="F78" s="60">
        <v>0.62</v>
      </c>
      <c r="G78" s="64">
        <v>17604819.937699068</v>
      </c>
      <c r="H78" s="63">
        <v>0.16849598418420866</v>
      </c>
      <c r="I78" s="64">
        <v>4784421.7125619091</v>
      </c>
      <c r="J78" s="63">
        <v>0.62</v>
      </c>
      <c r="K78" s="64">
        <v>17604819.937699068</v>
      </c>
    </row>
    <row r="79" spans="1:11" ht="15.5" thickBot="1">
      <c r="A79" t="str">
        <f t="shared" si="5"/>
        <v>Urban Public Tarrant</v>
      </c>
      <c r="B79" t="s">
        <v>1404</v>
      </c>
      <c r="C79">
        <v>47949739.617613748</v>
      </c>
      <c r="D79">
        <v>67070425.590000004</v>
      </c>
      <c r="E79" s="62">
        <v>42389081.238859594</v>
      </c>
      <c r="F79" s="63">
        <v>0.53</v>
      </c>
      <c r="G79" s="64">
        <v>22466213.056595586</v>
      </c>
      <c r="H79" s="60">
        <v>1.1311813848339911</v>
      </c>
      <c r="I79" s="64">
        <v>47949739.617613748</v>
      </c>
      <c r="J79" s="63">
        <v>1.1311813848339911</v>
      </c>
      <c r="K79" s="64">
        <v>47949739.617613748</v>
      </c>
    </row>
    <row r="80" spans="1:11" ht="15.5" thickBot="1">
      <c r="A80" t="str">
        <f t="shared" si="5"/>
        <v>Urban Public Travis</v>
      </c>
      <c r="B80" t="s">
        <v>1223</v>
      </c>
      <c r="C80">
        <v>16027323.371921588</v>
      </c>
      <c r="D80">
        <v>23814937.210000001</v>
      </c>
      <c r="E80" s="62">
        <v>13391528.250048341</v>
      </c>
      <c r="F80" s="63">
        <v>0.57999999999999996</v>
      </c>
      <c r="G80" s="64">
        <v>7767086.3850280372</v>
      </c>
      <c r="H80" s="60">
        <v>1.1968255655857449</v>
      </c>
      <c r="I80" s="64">
        <v>16027323.371921588</v>
      </c>
      <c r="J80" s="63">
        <v>1.1968255655857449</v>
      </c>
      <c r="K80" s="64">
        <v>16027323.371921588</v>
      </c>
    </row>
    <row r="81" spans="1:11" ht="15.5" thickBot="1">
      <c r="A81" s="65"/>
      <c r="B81" t="s">
        <v>3014</v>
      </c>
      <c r="C81">
        <v>2099821911.1184175</v>
      </c>
      <c r="D81">
        <v>2964289810.1225171</v>
      </c>
      <c r="E81" s="66"/>
      <c r="F81" s="67"/>
      <c r="G81" s="68">
        <v>1581948542.4121175</v>
      </c>
      <c r="H81" s="67"/>
      <c r="I81" s="68">
        <v>2182396426.3520074</v>
      </c>
      <c r="J81" s="67"/>
      <c r="K81" s="68">
        <v>2515970056.6248865</v>
      </c>
    </row>
    <row r="82" spans="1:11" ht="15.5" thickBot="1">
      <c r="F82" s="69"/>
      <c r="G82" s="64">
        <v>1676865454.9568446</v>
      </c>
      <c r="H82" s="69"/>
      <c r="I82" s="64">
        <v>2313340211.9331279</v>
      </c>
      <c r="J82" s="69"/>
      <c r="K82" s="64">
        <v>2666928260.0223799</v>
      </c>
    </row>
  </sheetData>
  <mergeCells count="3">
    <mergeCell ref="J2:K2"/>
    <mergeCell ref="F2:G2"/>
    <mergeCell ref="H2:I2"/>
  </mergeCells>
  <pageMargins left="0.25" right="0.25" top="0.75" bottom="0.75" header="0.3" footer="0.3"/>
  <pageSetup paperSize="17" scale="5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6E11-CE10-4728-B6D9-EFBCCE6243BC}">
  <sheetPr>
    <tabColor theme="9" tint="0.79998168889431442"/>
  </sheetPr>
  <dimension ref="A1:V548"/>
  <sheetViews>
    <sheetView tabSelected="1" workbookViewId="0">
      <pane ySplit="1" topLeftCell="A2" activePane="bottomLeft" state="frozen"/>
      <selection pane="bottomLeft" activeCell="M2" sqref="M2"/>
    </sheetView>
  </sheetViews>
  <sheetFormatPr defaultColWidth="8.796875" defaultRowHeight="15"/>
  <cols>
    <col min="1" max="1" width="12.46484375" style="5" customWidth="1"/>
    <col min="2" max="2" width="12.46484375" style="39" customWidth="1"/>
    <col min="3" max="4" width="11.86328125" style="6" customWidth="1"/>
    <col min="5" max="5" width="49.19921875" style="6" customWidth="1"/>
    <col min="6" max="7" width="11.86328125" style="6" customWidth="1"/>
    <col min="8" max="8" width="17.3984375" style="7" bestFit="1" customWidth="1"/>
    <col min="9" max="11" width="10" style="15" customWidth="1"/>
    <col min="12" max="12" width="10" style="72" customWidth="1"/>
    <col min="13" max="13" width="13.59765625" style="15" bestFit="1" customWidth="1"/>
    <col min="14" max="15" width="13.86328125" style="15" bestFit="1" customWidth="1"/>
    <col min="16" max="19" width="10" style="15" customWidth="1"/>
    <col min="20" max="20" width="13.59765625" style="8" bestFit="1" customWidth="1"/>
    <col min="21" max="21" width="11.9296875" style="8" bestFit="1" customWidth="1"/>
    <col min="22" max="22" width="13" style="3" bestFit="1" customWidth="1"/>
    <col min="23" max="16384" width="8.796875" style="3"/>
  </cols>
  <sheetData>
    <row r="1" spans="1:22" ht="34.5">
      <c r="A1" s="1" t="s">
        <v>0</v>
      </c>
      <c r="B1" s="38" t="s">
        <v>1</v>
      </c>
      <c r="C1" s="1" t="s">
        <v>2</v>
      </c>
      <c r="D1" s="1" t="s">
        <v>3021</v>
      </c>
      <c r="E1" s="1" t="s">
        <v>3</v>
      </c>
      <c r="F1" s="1" t="s">
        <v>4</v>
      </c>
      <c r="G1" s="1" t="s">
        <v>5</v>
      </c>
      <c r="H1" s="1" t="s">
        <v>6</v>
      </c>
      <c r="I1" s="14" t="s">
        <v>3032</v>
      </c>
      <c r="J1" s="14" t="s">
        <v>3033</v>
      </c>
      <c r="K1" s="14" t="s">
        <v>3569</v>
      </c>
      <c r="L1" s="70" t="s">
        <v>3034</v>
      </c>
      <c r="M1" s="14" t="s">
        <v>3555</v>
      </c>
      <c r="N1" s="14" t="s">
        <v>3556</v>
      </c>
      <c r="O1" s="14" t="s">
        <v>3557</v>
      </c>
      <c r="P1" s="75" t="s">
        <v>3567</v>
      </c>
      <c r="Q1" s="75" t="s">
        <v>3571</v>
      </c>
      <c r="R1" s="75" t="s">
        <v>3568</v>
      </c>
      <c r="S1" s="75" t="s">
        <v>3572</v>
      </c>
      <c r="T1" s="73" t="s">
        <v>1715</v>
      </c>
      <c r="U1" s="73" t="s">
        <v>1716</v>
      </c>
      <c r="V1" s="2" t="s">
        <v>1717</v>
      </c>
    </row>
    <row r="2" spans="1:22" ht="23.5">
      <c r="A2" s="10" t="s">
        <v>73</v>
      </c>
      <c r="B2" s="13" t="s">
        <v>73</v>
      </c>
      <c r="C2" s="11" t="s">
        <v>74</v>
      </c>
      <c r="D2" s="11"/>
      <c r="E2" s="12" t="s">
        <v>75</v>
      </c>
      <c r="F2" s="11" t="s">
        <v>1630</v>
      </c>
      <c r="G2" s="11" t="s">
        <v>495</v>
      </c>
      <c r="H2" s="13" t="s">
        <v>1633</v>
      </c>
      <c r="I2" s="9">
        <f>IFERROR(INDEX('PGY4 AA Encounters IP OP Split'!$L:$L,(MATCH($B:$B,'PGY4 AA Encounters IP OP Split'!$D:$D,0))),0)</f>
        <v>57657698.670573518</v>
      </c>
      <c r="J2" s="9">
        <f>IFERROR(INDEX('PGY4 AA Encounters IP OP Split'!$M:$M,(MATCH($B:$B,'PGY4 AA Encounters IP OP Split'!$D:$D,0))),0)</f>
        <v>19572937.969456512</v>
      </c>
      <c r="K2" s="9">
        <f t="shared" ref="K2:K65" si="0">I2+J2</f>
        <v>77230636.640030026</v>
      </c>
      <c r="L2" s="71">
        <f>INDEX('Revised PGY4 Percent Increases'!J:J,(MATCH(H:H,'Revised PGY4 Percent Increases'!A:A,0)))</f>
        <v>0.26</v>
      </c>
      <c r="M2" s="9">
        <f t="shared" ref="M2:M65" si="1">(I2+J2)*L2</f>
        <v>20079965.526407808</v>
      </c>
      <c r="N2" s="4">
        <f t="shared" ref="N2:N65" si="2">L2*I2</f>
        <v>14991001.654349115</v>
      </c>
      <c r="O2" s="4">
        <f t="shared" ref="O2:O65" si="3">L2*J2</f>
        <v>5088963.8720586933</v>
      </c>
      <c r="P2" s="9">
        <f>IFERROR(INDEX('IP UPL Gap Data'!$I:$I,(MATCH($B:$B,'IP UPL Gap Data'!$D:$D,0))),0)</f>
        <v>29911850.116200451</v>
      </c>
      <c r="Q2" s="9">
        <f>IFERROR(INDEX('IP UPL Gap Data'!$J:$J,(MATCH($B:$B,'IP UPL Gap Data'!$D:$D,0))),0)</f>
        <v>46513864.747574255</v>
      </c>
      <c r="R2" s="9">
        <f>IFERROR(INDEX('OP UPL Gap Data'!G:G,(MATCH('UPL UHRIP Analysis by Provider'!$B:$B,'OP UPL Gap Data'!$D:$D,0))),0)</f>
        <v>34466909.920768373</v>
      </c>
      <c r="S2" s="9">
        <f>IFERROR(INDEX('OP UPL Gap Data'!H:H,(MATCH('UPL UHRIP Analysis by Provider'!$B:$B,'OP UPL Gap Data'!$D:$D,0))),0)</f>
        <v>12983528.862830214</v>
      </c>
      <c r="T2" s="4">
        <f>IFERROR(INDEX('IP UPL Gap Data'!$H:$H,(MATCH($B:$B,'IP UPL Gap Data'!$D:$D,0))),0)</f>
        <v>-16602014.631373804</v>
      </c>
      <c r="U2" s="4">
        <f>IFERROR(INDEX('OP UPL Gap Data'!I:I,(MATCH('UPL UHRIP Analysis by Provider'!$B:$B,'OP UPL Gap Data'!$D:$D,0))),0)</f>
        <v>21483381.057938159</v>
      </c>
      <c r="V2" s="4">
        <f>IFERROR(INDEX('IP UPL Gap Data'!$N:$N,(MATCH($B:$B,'IP UPL Gap Data'!$D:$D,0))),0)</f>
        <v>0</v>
      </c>
    </row>
    <row r="3" spans="1:22">
      <c r="A3" s="10" t="s">
        <v>1338</v>
      </c>
      <c r="B3" s="13" t="s">
        <v>1338</v>
      </c>
      <c r="C3" s="11" t="s">
        <v>1339</v>
      </c>
      <c r="D3" s="11"/>
      <c r="E3" s="12" t="s">
        <v>1340</v>
      </c>
      <c r="F3" s="11" t="s">
        <v>1209</v>
      </c>
      <c r="G3" s="11" t="s">
        <v>495</v>
      </c>
      <c r="H3" s="13" t="s">
        <v>1699</v>
      </c>
      <c r="I3" s="9">
        <f>IFERROR(INDEX('PGY4 AA Encounters IP OP Split'!$L:$L,(MATCH($B:$B,'PGY4 AA Encounters IP OP Split'!$D:$D,0))),0)</f>
        <v>3623374.0058211801</v>
      </c>
      <c r="J3" s="9">
        <f>IFERROR(INDEX('PGY4 AA Encounters IP OP Split'!$M:$M,(MATCH($B:$B,'PGY4 AA Encounters IP OP Split'!$D:$D,0))),0)</f>
        <v>175941.06916883399</v>
      </c>
      <c r="K3" s="9">
        <f t="shared" si="0"/>
        <v>3799315.0749900141</v>
      </c>
      <c r="L3" s="71">
        <f>INDEX('Revised PGY4 Percent Increases'!J:J,(MATCH(H:H,'Revised PGY4 Percent Increases'!A:A,0)))</f>
        <v>0</v>
      </c>
      <c r="M3" s="9">
        <f t="shared" si="1"/>
        <v>0</v>
      </c>
      <c r="N3" s="4">
        <f t="shared" si="2"/>
        <v>0</v>
      </c>
      <c r="O3" s="4">
        <f t="shared" si="3"/>
        <v>0</v>
      </c>
      <c r="P3" s="9">
        <f>IFERROR(INDEX('IP UPL Gap Data'!$I:$I,(MATCH($B:$B,'IP UPL Gap Data'!$D:$D,0))),0)</f>
        <v>0</v>
      </c>
      <c r="Q3" s="9">
        <f>IFERROR(INDEX('IP UPL Gap Data'!$J:$J,(MATCH($B:$B,'IP UPL Gap Data'!$D:$D,0))),0)</f>
        <v>0</v>
      </c>
      <c r="R3" s="9">
        <f>IFERROR(INDEX('OP UPL Gap Data'!G:G,(MATCH('UPL UHRIP Analysis by Provider'!$B:$B,'OP UPL Gap Data'!$D:$D,0))),0)</f>
        <v>0</v>
      </c>
      <c r="S3" s="9">
        <f>IFERROR(INDEX('OP UPL Gap Data'!H:H,(MATCH('UPL UHRIP Analysis by Provider'!$B:$B,'OP UPL Gap Data'!$D:$D,0))),0)</f>
        <v>0</v>
      </c>
      <c r="T3" s="4">
        <f>IFERROR(INDEX('IP UPL Gap Data'!$H:$H,(MATCH($B:$B,'IP UPL Gap Data'!$D:$D,0))),0)</f>
        <v>0</v>
      </c>
      <c r="U3" s="4">
        <f>IFERROR(INDEX('OP UPL Gap Data'!I:I,(MATCH('UPL UHRIP Analysis by Provider'!B:B,'OP UPL Gap Data'!D:D,0))),0)</f>
        <v>0</v>
      </c>
      <c r="V3" s="4">
        <f>IFERROR(INDEX('IP UPL Gap Data'!$N:$N,(MATCH($B:$B,'IP UPL Gap Data'!$D:$D,0))),0)</f>
        <v>0</v>
      </c>
    </row>
    <row r="4" spans="1:22">
      <c r="A4" s="10" t="s">
        <v>1371</v>
      </c>
      <c r="B4" s="13" t="s">
        <v>1371</v>
      </c>
      <c r="C4" s="11" t="s">
        <v>1372</v>
      </c>
      <c r="D4" s="11"/>
      <c r="E4" s="12" t="s">
        <v>1373</v>
      </c>
      <c r="F4" s="11" t="s">
        <v>1209</v>
      </c>
      <c r="G4" s="11" t="s">
        <v>495</v>
      </c>
      <c r="H4" s="13" t="s">
        <v>1699</v>
      </c>
      <c r="I4" s="9">
        <f>IFERROR(INDEX('PGY4 AA Encounters IP OP Split'!$L:$L,(MATCH($B:$B,'PGY4 AA Encounters IP OP Split'!$D:$D,0))),0)</f>
        <v>3126888.2021414605</v>
      </c>
      <c r="J4" s="9">
        <f>IFERROR(INDEX('PGY4 AA Encounters IP OP Split'!$M:$M,(MATCH($B:$B,'PGY4 AA Encounters IP OP Split'!$D:$D,0))),0)</f>
        <v>443907.19323572936</v>
      </c>
      <c r="K4" s="9">
        <f t="shared" si="0"/>
        <v>3570795.3953771899</v>
      </c>
      <c r="L4" s="71">
        <f>INDEX('Revised PGY4 Percent Increases'!J:J,(MATCH(H:H,'Revised PGY4 Percent Increases'!A:A,0)))</f>
        <v>0</v>
      </c>
      <c r="M4" s="9">
        <f t="shared" si="1"/>
        <v>0</v>
      </c>
      <c r="N4" s="4">
        <f t="shared" si="2"/>
        <v>0</v>
      </c>
      <c r="O4" s="4">
        <f t="shared" si="3"/>
        <v>0</v>
      </c>
      <c r="P4" s="9">
        <f>IFERROR(INDEX('IP UPL Gap Data'!$I:$I,(MATCH($B:$B,'IP UPL Gap Data'!$D:$D,0))),0)</f>
        <v>0</v>
      </c>
      <c r="Q4" s="9">
        <f>IFERROR(INDEX('IP UPL Gap Data'!$J:$J,(MATCH($B:$B,'IP UPL Gap Data'!$D:$D,0))),0)</f>
        <v>0</v>
      </c>
      <c r="R4" s="9">
        <f>IFERROR(INDEX('OP UPL Gap Data'!G:G,(MATCH('UPL UHRIP Analysis by Provider'!$B:$B,'OP UPL Gap Data'!$D:$D,0))),0)</f>
        <v>0</v>
      </c>
      <c r="S4" s="9">
        <f>IFERROR(INDEX('OP UPL Gap Data'!H:H,(MATCH('UPL UHRIP Analysis by Provider'!$B:$B,'OP UPL Gap Data'!$D:$D,0))),0)</f>
        <v>0</v>
      </c>
      <c r="T4" s="4">
        <f>IFERROR(INDEX('IP UPL Gap Data'!$H:$H,(MATCH($B:$B,'IP UPL Gap Data'!$D:$D,0))),0)</f>
        <v>0</v>
      </c>
      <c r="U4" s="4">
        <f>IFERROR(INDEX('OP UPL Gap Data'!I:I,(MATCH('UPL UHRIP Analysis by Provider'!B:B,'OP UPL Gap Data'!D:D,0))),0)</f>
        <v>0</v>
      </c>
      <c r="V4" s="4">
        <f>IFERROR(INDEX('IP UPL Gap Data'!$N:$N,(MATCH($B:$B,'IP UPL Gap Data'!$D:$D,0))),0)</f>
        <v>0</v>
      </c>
    </row>
    <row r="5" spans="1:22" ht="23.5">
      <c r="A5" s="10" t="s">
        <v>1311</v>
      </c>
      <c r="B5" s="13" t="s">
        <v>1311</v>
      </c>
      <c r="C5" s="11" t="s">
        <v>1312</v>
      </c>
      <c r="D5" s="11"/>
      <c r="E5" s="12" t="s">
        <v>1313</v>
      </c>
      <c r="F5" s="11" t="s">
        <v>1662</v>
      </c>
      <c r="G5" s="11" t="s">
        <v>495</v>
      </c>
      <c r="H5" s="13" t="s">
        <v>1706</v>
      </c>
      <c r="I5" s="9">
        <f>IFERROR(INDEX('PGY4 AA Encounters IP OP Split'!$L:$L,(MATCH($B:$B,'PGY4 AA Encounters IP OP Split'!$D:$D,0))),0)</f>
        <v>1687426.295595102</v>
      </c>
      <c r="J5" s="9">
        <f>IFERROR(INDEX('PGY4 AA Encounters IP OP Split'!$M:$M,(MATCH($B:$B,'PGY4 AA Encounters IP OP Split'!$D:$D,0))),0)</f>
        <v>2610386.0873334501</v>
      </c>
      <c r="K5" s="9">
        <f t="shared" si="0"/>
        <v>4297812.3829285521</v>
      </c>
      <c r="L5" s="71">
        <f>INDEX('Revised PGY4 Percent Increases'!J:J,(MATCH(H:H,'Revised PGY4 Percent Increases'!A:A,0)))</f>
        <v>0.56371388001442513</v>
      </c>
      <c r="M5" s="9">
        <f t="shared" si="1"/>
        <v>2422736.4939546962</v>
      </c>
      <c r="N5" s="4">
        <f t="shared" si="2"/>
        <v>951225.62432828324</v>
      </c>
      <c r="O5" s="4">
        <f t="shared" si="3"/>
        <v>1471510.8696264131</v>
      </c>
      <c r="P5" s="9">
        <f>IFERROR(INDEX('IP UPL Gap Data'!$I:$I,(MATCH($B:$B,'IP UPL Gap Data'!$D:$D,0))),0)</f>
        <v>3085050.3813019842</v>
      </c>
      <c r="Q5" s="9">
        <f>IFERROR(INDEX('IP UPL Gap Data'!$J:$J,(MATCH($B:$B,'IP UPL Gap Data'!$D:$D,0))),0)</f>
        <v>1613977.3638709676</v>
      </c>
      <c r="R5" s="9">
        <f>IFERROR(INDEX('OP UPL Gap Data'!G:G,(MATCH('UPL UHRIP Analysis by Provider'!$B:$B,'OP UPL Gap Data'!$D:$D,0))),0)</f>
        <v>2252416.576637133</v>
      </c>
      <c r="S5" s="9">
        <f>IFERROR(INDEX('OP UPL Gap Data'!H:H,(MATCH('UPL UHRIP Analysis by Provider'!$B:$B,'OP UPL Gap Data'!$D:$D,0))),0)</f>
        <v>1300753.1001134536</v>
      </c>
      <c r="T5" s="4">
        <f>IFERROR(INDEX('IP UPL Gap Data'!$H:$H,(MATCH($B:$B,'IP UPL Gap Data'!$D:$D,0))),0)</f>
        <v>1471073.0174310165</v>
      </c>
      <c r="U5" s="4">
        <f>IFERROR(INDEX('OP UPL Gap Data'!I:I,(MATCH('UPL UHRIP Analysis by Provider'!B:B,'OP UPL Gap Data'!D:D,0))),0)</f>
        <v>951663.47652367945</v>
      </c>
      <c r="V5" s="4">
        <f>IFERROR(INDEX('IP UPL Gap Data'!$N:$N,(MATCH($B:$B,'IP UPL Gap Data'!$D:$D,0))),0)</f>
        <v>0</v>
      </c>
    </row>
    <row r="6" spans="1:22" ht="23.5">
      <c r="A6" s="10" t="s">
        <v>64</v>
      </c>
      <c r="B6" s="13" t="s">
        <v>64</v>
      </c>
      <c r="C6" s="11" t="s">
        <v>65</v>
      </c>
      <c r="D6" s="11"/>
      <c r="E6" s="12" t="s">
        <v>66</v>
      </c>
      <c r="F6" s="11" t="s">
        <v>226</v>
      </c>
      <c r="G6" s="11" t="s">
        <v>495</v>
      </c>
      <c r="H6" s="13" t="s">
        <v>1632</v>
      </c>
      <c r="I6" s="9">
        <f>IFERROR(INDEX('PGY4 AA Encounters IP OP Split'!$L:$L,(MATCH($B:$B,'PGY4 AA Encounters IP OP Split'!$D:$D,0))),0)</f>
        <v>7595705.144452123</v>
      </c>
      <c r="J6" s="9">
        <f>IFERROR(INDEX('PGY4 AA Encounters IP OP Split'!$M:$M,(MATCH($B:$B,'PGY4 AA Encounters IP OP Split'!$D:$D,0))),0)</f>
        <v>4293132.014419849</v>
      </c>
      <c r="K6" s="9">
        <f t="shared" si="0"/>
        <v>11888837.158871971</v>
      </c>
      <c r="L6" s="71">
        <f>INDEX('Revised PGY4 Percent Increases'!J:J,(MATCH(H:H,'Revised PGY4 Percent Increases'!A:A,0)))</f>
        <v>0.63150332512287011</v>
      </c>
      <c r="M6" s="9">
        <f t="shared" si="1"/>
        <v>7507840.1976719853</v>
      </c>
      <c r="N6" s="4">
        <f t="shared" si="2"/>
        <v>4796713.0553744063</v>
      </c>
      <c r="O6" s="4">
        <f t="shared" si="3"/>
        <v>2711127.1422975804</v>
      </c>
      <c r="P6" s="9">
        <f>IFERROR(INDEX('IP UPL Gap Data'!$I:$I,(MATCH($B:$B,'IP UPL Gap Data'!$D:$D,0))),0)</f>
        <v>20860532.288685098</v>
      </c>
      <c r="Q6" s="9">
        <f>IFERROR(INDEX('IP UPL Gap Data'!$J:$J,(MATCH($B:$B,'IP UPL Gap Data'!$D:$D,0))),0)</f>
        <v>14593878.125409836</v>
      </c>
      <c r="R6" s="9">
        <f>IFERROR(INDEX('OP UPL Gap Data'!G:G,(MATCH('UPL UHRIP Analysis by Provider'!$B:$B,'OP UPL Gap Data'!$D:$D,0))),0)</f>
        <v>10248537.224595055</v>
      </c>
      <c r="S6" s="9">
        <f>IFERROR(INDEX('OP UPL Gap Data'!H:H,(MATCH('UPL UHRIP Analysis by Provider'!$B:$B,'OP UPL Gap Data'!$D:$D,0))),0)</f>
        <v>4179061.0059896782</v>
      </c>
      <c r="T6" s="4">
        <f>IFERROR(INDEX('IP UPL Gap Data'!$H:$H,(MATCH($B:$B,'IP UPL Gap Data'!$D:$D,0))),0)</f>
        <v>6266654.1632752623</v>
      </c>
      <c r="U6" s="4">
        <f>IFERROR(INDEX('OP UPL Gap Data'!I:I,(MATCH('UPL UHRIP Analysis by Provider'!B:B,'OP UPL Gap Data'!D:D,0))),0)</f>
        <v>6069476.2186053768</v>
      </c>
      <c r="V6" s="4">
        <f>IFERROR(INDEX('IP UPL Gap Data'!$N:$N,(MATCH($B:$B,'IP UPL Gap Data'!$D:$D,0))),0)</f>
        <v>0</v>
      </c>
    </row>
    <row r="7" spans="1:22">
      <c r="A7" s="10" t="s">
        <v>103</v>
      </c>
      <c r="B7" s="13" t="s">
        <v>103</v>
      </c>
      <c r="C7" s="11" t="s">
        <v>104</v>
      </c>
      <c r="D7" s="11"/>
      <c r="E7" s="12" t="s">
        <v>105</v>
      </c>
      <c r="F7" s="11" t="s">
        <v>226</v>
      </c>
      <c r="G7" s="11" t="s">
        <v>495</v>
      </c>
      <c r="H7" s="13" t="s">
        <v>1632</v>
      </c>
      <c r="I7" s="9">
        <f>IFERROR(INDEX('PGY4 AA Encounters IP OP Split'!$L:$L,(MATCH($B:$B,'PGY4 AA Encounters IP OP Split'!$D:$D,0))),0)</f>
        <v>0</v>
      </c>
      <c r="J7" s="9">
        <f>IFERROR(INDEX('PGY4 AA Encounters IP OP Split'!$M:$M,(MATCH($B:$B,'PGY4 AA Encounters IP OP Split'!$D:$D,0))),0)</f>
        <v>0</v>
      </c>
      <c r="K7" s="9">
        <f t="shared" si="0"/>
        <v>0</v>
      </c>
      <c r="L7" s="71">
        <f>INDEX('Revised PGY4 Percent Increases'!J:J,(MATCH(H:H,'Revised PGY4 Percent Increases'!A:A,0)))</f>
        <v>0.63150332512287011</v>
      </c>
      <c r="M7" s="9">
        <f t="shared" si="1"/>
        <v>0</v>
      </c>
      <c r="N7" s="4">
        <f t="shared" si="2"/>
        <v>0</v>
      </c>
      <c r="O7" s="4">
        <f t="shared" si="3"/>
        <v>0</v>
      </c>
      <c r="P7" s="9">
        <f>IFERROR(INDEX('IP UPL Gap Data'!$I:$I,(MATCH($B:$B,'IP UPL Gap Data'!$D:$D,0))),0)</f>
        <v>46017.644570122779</v>
      </c>
      <c r="Q7" s="9">
        <f>IFERROR(INDEX('IP UPL Gap Data'!$J:$J,(MATCH($B:$B,'IP UPL Gap Data'!$D:$D,0))),0)</f>
        <v>0</v>
      </c>
      <c r="R7" s="9">
        <f>IFERROR(INDEX('OP UPL Gap Data'!G:G,(MATCH('UPL UHRIP Analysis by Provider'!$B:$B,'OP UPL Gap Data'!$D:$D,0))),0)</f>
        <v>8510.9155304297692</v>
      </c>
      <c r="S7" s="9">
        <f>IFERROR(INDEX('OP UPL Gap Data'!H:H,(MATCH('UPL UHRIP Analysis by Provider'!$B:$B,'OP UPL Gap Data'!$D:$D,0))),0)</f>
        <v>2688.38</v>
      </c>
      <c r="T7" s="4">
        <f>IFERROR(INDEX('IP UPL Gap Data'!$H:$H,(MATCH($B:$B,'IP UPL Gap Data'!$D:$D,0))),0)</f>
        <v>46017.644570122779</v>
      </c>
      <c r="U7" s="4">
        <f>IFERROR(INDEX('OP UPL Gap Data'!I:I,(MATCH('UPL UHRIP Analysis by Provider'!B:B,'OP UPL Gap Data'!D:D,0))),0)</f>
        <v>5822.5355304297691</v>
      </c>
      <c r="V7" s="4">
        <f>IFERROR(INDEX('IP UPL Gap Data'!$N:$N,(MATCH($B:$B,'IP UPL Gap Data'!$D:$D,0))),0)</f>
        <v>0</v>
      </c>
    </row>
    <row r="8" spans="1:22" ht="23.5">
      <c r="A8" s="10" t="s">
        <v>136</v>
      </c>
      <c r="B8" s="13" t="s">
        <v>136</v>
      </c>
      <c r="C8" s="11" t="s">
        <v>137</v>
      </c>
      <c r="D8" s="11"/>
      <c r="E8" s="12" t="s">
        <v>138</v>
      </c>
      <c r="F8" s="11" t="s">
        <v>226</v>
      </c>
      <c r="G8" s="11" t="s">
        <v>495</v>
      </c>
      <c r="H8" s="13" t="s">
        <v>1632</v>
      </c>
      <c r="I8" s="9">
        <f>IFERROR(INDEX('PGY4 AA Encounters IP OP Split'!$L:$L,(MATCH($B:$B,'PGY4 AA Encounters IP OP Split'!$D:$D,0))),0)</f>
        <v>110397.01708617908</v>
      </c>
      <c r="J8" s="9">
        <f>IFERROR(INDEX('PGY4 AA Encounters IP OP Split'!$M:$M,(MATCH($B:$B,'PGY4 AA Encounters IP OP Split'!$D:$D,0))),0)</f>
        <v>3387895.1494162595</v>
      </c>
      <c r="K8" s="9">
        <f t="shared" si="0"/>
        <v>3498292.1665024385</v>
      </c>
      <c r="L8" s="71">
        <f>INDEX('Revised PGY4 Percent Increases'!J:J,(MATCH(H:H,'Revised PGY4 Percent Increases'!A:A,0)))</f>
        <v>0.63150332512287011</v>
      </c>
      <c r="M8" s="9">
        <f t="shared" si="1"/>
        <v>2209183.1353975791</v>
      </c>
      <c r="N8" s="4">
        <f t="shared" si="2"/>
        <v>69716.083373568399</v>
      </c>
      <c r="O8" s="4">
        <f t="shared" si="3"/>
        <v>2139467.0520240106</v>
      </c>
      <c r="P8" s="9">
        <f>IFERROR(INDEX('IP UPL Gap Data'!$I:$I,(MATCH($B:$B,'IP UPL Gap Data'!$D:$D,0))),0)</f>
        <v>209559.12923542701</v>
      </c>
      <c r="Q8" s="9">
        <f>IFERROR(INDEX('IP UPL Gap Data'!$J:$J,(MATCH($B:$B,'IP UPL Gap Data'!$D:$D,0))),0)</f>
        <v>92205.179754098368</v>
      </c>
      <c r="R8" s="9">
        <f>IFERROR(INDEX('OP UPL Gap Data'!G:G,(MATCH('UPL UHRIP Analysis by Provider'!$B:$B,'OP UPL Gap Data'!$D:$D,0))),0)</f>
        <v>6648382.9268148597</v>
      </c>
      <c r="S8" s="9">
        <f>IFERROR(INDEX('OP UPL Gap Data'!H:H,(MATCH('UPL UHRIP Analysis by Provider'!$B:$B,'OP UPL Gap Data'!$D:$D,0))),0)</f>
        <v>3714354.6193503337</v>
      </c>
      <c r="T8" s="4">
        <f>IFERROR(INDEX('IP UPL Gap Data'!$H:$H,(MATCH($B:$B,'IP UPL Gap Data'!$D:$D,0))),0)</f>
        <v>117353.94948132864</v>
      </c>
      <c r="U8" s="4">
        <f>IFERROR(INDEX('OP UPL Gap Data'!I:I,(MATCH('UPL UHRIP Analysis by Provider'!B:B,'OP UPL Gap Data'!D:D,0))),0)</f>
        <v>2934028.307464526</v>
      </c>
      <c r="V8" s="4">
        <f>IFERROR(INDEX('IP UPL Gap Data'!$N:$N,(MATCH($B:$B,'IP UPL Gap Data'!$D:$D,0))),0)</f>
        <v>0</v>
      </c>
    </row>
    <row r="9" spans="1:22">
      <c r="A9" s="10" t="s">
        <v>214</v>
      </c>
      <c r="B9" s="13" t="s">
        <v>214</v>
      </c>
      <c r="C9" s="11" t="s">
        <v>215</v>
      </c>
      <c r="D9" s="11"/>
      <c r="E9" s="12" t="s">
        <v>216</v>
      </c>
      <c r="F9" s="11" t="s">
        <v>226</v>
      </c>
      <c r="G9" s="11" t="s">
        <v>495</v>
      </c>
      <c r="H9" s="13" t="s">
        <v>1632</v>
      </c>
      <c r="I9" s="9">
        <f>IFERROR(INDEX('PGY4 AA Encounters IP OP Split'!$L:$L,(MATCH($B:$B,'PGY4 AA Encounters IP OP Split'!$D:$D,0))),0)</f>
        <v>99440.615370456726</v>
      </c>
      <c r="J9" s="9">
        <f>IFERROR(INDEX('PGY4 AA Encounters IP OP Split'!$M:$M,(MATCH($B:$B,'PGY4 AA Encounters IP OP Split'!$D:$D,0))),0)</f>
        <v>0</v>
      </c>
      <c r="K9" s="9">
        <f t="shared" si="0"/>
        <v>99440.615370456726</v>
      </c>
      <c r="L9" s="71">
        <f>INDEX('Revised PGY4 Percent Increases'!J:J,(MATCH(H:H,'Revised PGY4 Percent Increases'!A:A,0)))</f>
        <v>0.63150332512287011</v>
      </c>
      <c r="M9" s="9">
        <f t="shared" si="1"/>
        <v>62797.07925870781</v>
      </c>
      <c r="N9" s="4">
        <f t="shared" si="2"/>
        <v>62797.07925870781</v>
      </c>
      <c r="O9" s="4">
        <f t="shared" si="3"/>
        <v>0</v>
      </c>
      <c r="P9" s="9">
        <f>IFERROR(INDEX('IP UPL Gap Data'!$I:$I,(MATCH($B:$B,'IP UPL Gap Data'!$D:$D,0))),0)</f>
        <v>180683.0851714024</v>
      </c>
      <c r="Q9" s="9">
        <f>IFERROR(INDEX('IP UPL Gap Data'!$J:$J,(MATCH($B:$B,'IP UPL Gap Data'!$D:$D,0))),0)</f>
        <v>10078.390573770477</v>
      </c>
      <c r="R9" s="9">
        <f>IFERROR(INDEX('OP UPL Gap Data'!G:G,(MATCH('UPL UHRIP Analysis by Provider'!$B:$B,'OP UPL Gap Data'!$D:$D,0))),0)</f>
        <v>0</v>
      </c>
      <c r="S9" s="9">
        <f>IFERROR(INDEX('OP UPL Gap Data'!H:H,(MATCH('UPL UHRIP Analysis by Provider'!$B:$B,'OP UPL Gap Data'!$D:$D,0))),0)</f>
        <v>0</v>
      </c>
      <c r="T9" s="4">
        <f>IFERROR(INDEX('IP UPL Gap Data'!$H:$H,(MATCH($B:$B,'IP UPL Gap Data'!$D:$D,0))),0)</f>
        <v>170604.69459763193</v>
      </c>
      <c r="U9" s="4">
        <f>IFERROR(INDEX('OP UPL Gap Data'!I:I,(MATCH('UPL UHRIP Analysis by Provider'!B:B,'OP UPL Gap Data'!D:D,0))),0)</f>
        <v>0</v>
      </c>
      <c r="V9" s="4">
        <f>IFERROR(INDEX('IP UPL Gap Data'!$N:$N,(MATCH($B:$B,'IP UPL Gap Data'!$D:$D,0))),0)</f>
        <v>0</v>
      </c>
    </row>
    <row r="10" spans="1:22" ht="23.5">
      <c r="A10" s="10" t="s">
        <v>308</v>
      </c>
      <c r="B10" s="13" t="s">
        <v>308</v>
      </c>
      <c r="C10" s="11" t="s">
        <v>309</v>
      </c>
      <c r="D10" s="11"/>
      <c r="E10" s="12" t="s">
        <v>310</v>
      </c>
      <c r="F10" s="11" t="s">
        <v>226</v>
      </c>
      <c r="G10" s="11" t="s">
        <v>495</v>
      </c>
      <c r="H10" s="13" t="s">
        <v>1632</v>
      </c>
      <c r="I10" s="9">
        <f>IFERROR(INDEX('PGY4 AA Encounters IP OP Split'!$L:$L,(MATCH($B:$B,'PGY4 AA Encounters IP OP Split'!$D:$D,0))),0)</f>
        <v>0</v>
      </c>
      <c r="J10" s="9">
        <f>IFERROR(INDEX('PGY4 AA Encounters IP OP Split'!$M:$M,(MATCH($B:$B,'PGY4 AA Encounters IP OP Split'!$D:$D,0))),0)</f>
        <v>2326.0203921260095</v>
      </c>
      <c r="K10" s="9">
        <f t="shared" si="0"/>
        <v>2326.0203921260095</v>
      </c>
      <c r="L10" s="71">
        <f>INDEX('Revised PGY4 Percent Increases'!J:J,(MATCH(H:H,'Revised PGY4 Percent Increases'!A:A,0)))</f>
        <v>0.63150332512287011</v>
      </c>
      <c r="M10" s="9">
        <f t="shared" si="1"/>
        <v>1468.8896119311771</v>
      </c>
      <c r="N10" s="4">
        <f t="shared" si="2"/>
        <v>0</v>
      </c>
      <c r="O10" s="4">
        <f t="shared" si="3"/>
        <v>1468.8896119311771</v>
      </c>
      <c r="P10" s="9">
        <f>IFERROR(INDEX('IP UPL Gap Data'!$I:$I,(MATCH($B:$B,'IP UPL Gap Data'!$D:$D,0))),0)</f>
        <v>0</v>
      </c>
      <c r="Q10" s="9">
        <f>IFERROR(INDEX('IP UPL Gap Data'!$J:$J,(MATCH($B:$B,'IP UPL Gap Data'!$D:$D,0))),0)</f>
        <v>0</v>
      </c>
      <c r="R10" s="9">
        <f>IFERROR(INDEX('OP UPL Gap Data'!G:G,(MATCH('UPL UHRIP Analysis by Provider'!$B:$B,'OP UPL Gap Data'!$D:$D,0))),0)</f>
        <v>18650.534262841447</v>
      </c>
      <c r="S10" s="9">
        <f>IFERROR(INDEX('OP UPL Gap Data'!H:H,(MATCH('UPL UHRIP Analysis by Provider'!$B:$B,'OP UPL Gap Data'!$D:$D,0))),0)</f>
        <v>2647.3573614363781</v>
      </c>
      <c r="T10" s="4">
        <f>IFERROR(INDEX('IP UPL Gap Data'!$H:$H,(MATCH($B:$B,'IP UPL Gap Data'!$D:$D,0))),0)</f>
        <v>0</v>
      </c>
      <c r="U10" s="4">
        <f>IFERROR(INDEX('OP UPL Gap Data'!I:I,(MATCH('UPL UHRIP Analysis by Provider'!B:B,'OP UPL Gap Data'!D:D,0))),0)</f>
        <v>16003.17690140507</v>
      </c>
      <c r="V10" s="4">
        <f>IFERROR(INDEX('IP UPL Gap Data'!$N:$N,(MATCH($B:$B,'IP UPL Gap Data'!$D:$D,0))),0)</f>
        <v>0</v>
      </c>
    </row>
    <row r="11" spans="1:22" ht="23.5">
      <c r="A11" s="10" t="s">
        <v>330</v>
      </c>
      <c r="B11" s="13" t="s">
        <v>330</v>
      </c>
      <c r="C11" s="11" t="s">
        <v>331</v>
      </c>
      <c r="D11" s="11"/>
      <c r="E11" s="12" t="s">
        <v>332</v>
      </c>
      <c r="F11" s="11" t="s">
        <v>226</v>
      </c>
      <c r="G11" s="11" t="s">
        <v>495</v>
      </c>
      <c r="H11" s="13" t="s">
        <v>1632</v>
      </c>
      <c r="I11" s="9">
        <f>IFERROR(INDEX('PGY4 AA Encounters IP OP Split'!$L:$L,(MATCH($B:$B,'PGY4 AA Encounters IP OP Split'!$D:$D,0))),0)</f>
        <v>1490246.204538472</v>
      </c>
      <c r="J11" s="9">
        <f>IFERROR(INDEX('PGY4 AA Encounters IP OP Split'!$M:$M,(MATCH($B:$B,'PGY4 AA Encounters IP OP Split'!$D:$D,0))),0)</f>
        <v>203785.65857840871</v>
      </c>
      <c r="K11" s="9">
        <f t="shared" si="0"/>
        <v>1694031.8631168806</v>
      </c>
      <c r="L11" s="71">
        <f>INDEX('Revised PGY4 Percent Increases'!J:J,(MATCH(H:H,'Revised PGY4 Percent Increases'!A:A,0)))</f>
        <v>0.63150332512287011</v>
      </c>
      <c r="M11" s="9">
        <f t="shared" si="1"/>
        <v>1069786.7544224008</v>
      </c>
      <c r="N11" s="4">
        <f t="shared" si="2"/>
        <v>941095.43341778184</v>
      </c>
      <c r="O11" s="4">
        <f t="shared" si="3"/>
        <v>128691.32100461904</v>
      </c>
      <c r="P11" s="9">
        <f>IFERROR(INDEX('IP UPL Gap Data'!$I:$I,(MATCH($B:$B,'IP UPL Gap Data'!$D:$D,0))),0)</f>
        <v>2194338.3856275198</v>
      </c>
      <c r="Q11" s="9">
        <f>IFERROR(INDEX('IP UPL Gap Data'!$J:$J,(MATCH($B:$B,'IP UPL Gap Data'!$D:$D,0))),0)</f>
        <v>1452050.2303278688</v>
      </c>
      <c r="R11" s="9">
        <f>IFERROR(INDEX('OP UPL Gap Data'!G:G,(MATCH('UPL UHRIP Analysis by Provider'!$B:$B,'OP UPL Gap Data'!$D:$D,0))),0)</f>
        <v>383963.95722760854</v>
      </c>
      <c r="S11" s="9">
        <f>IFERROR(INDEX('OP UPL Gap Data'!H:H,(MATCH('UPL UHRIP Analysis by Provider'!$B:$B,'OP UPL Gap Data'!$D:$D,0))),0)</f>
        <v>141499.84502602133</v>
      </c>
      <c r="T11" s="4">
        <f>IFERROR(INDEX('IP UPL Gap Data'!$H:$H,(MATCH($B:$B,'IP UPL Gap Data'!$D:$D,0))),0)</f>
        <v>742288.15529965097</v>
      </c>
      <c r="U11" s="4">
        <f>IFERROR(INDEX('OP UPL Gap Data'!I:I,(MATCH('UPL UHRIP Analysis by Provider'!B:B,'OP UPL Gap Data'!D:D,0))),0)</f>
        <v>242464.11220158721</v>
      </c>
      <c r="V11" s="4">
        <f>IFERROR(INDEX('IP UPL Gap Data'!$N:$N,(MATCH($B:$B,'IP UPL Gap Data'!$D:$D,0))),0)</f>
        <v>0</v>
      </c>
    </row>
    <row r="12" spans="1:22" ht="23.5">
      <c r="A12" s="10" t="s">
        <v>336</v>
      </c>
      <c r="B12" s="13" t="s">
        <v>336</v>
      </c>
      <c r="C12" s="11" t="s">
        <v>337</v>
      </c>
      <c r="D12" s="11"/>
      <c r="E12" s="12" t="s">
        <v>338</v>
      </c>
      <c r="F12" s="11" t="s">
        <v>226</v>
      </c>
      <c r="G12" s="11" t="s">
        <v>495</v>
      </c>
      <c r="H12" s="13" t="s">
        <v>1632</v>
      </c>
      <c r="I12" s="9">
        <f>IFERROR(INDEX('PGY4 AA Encounters IP OP Split'!$L:$L,(MATCH($B:$B,'PGY4 AA Encounters IP OP Split'!$D:$D,0))),0)</f>
        <v>0</v>
      </c>
      <c r="J12" s="9">
        <f>IFERROR(INDEX('PGY4 AA Encounters IP OP Split'!$M:$M,(MATCH($B:$B,'PGY4 AA Encounters IP OP Split'!$D:$D,0))),0)</f>
        <v>0</v>
      </c>
      <c r="K12" s="9">
        <f t="shared" si="0"/>
        <v>0</v>
      </c>
      <c r="L12" s="71">
        <f>INDEX('Revised PGY4 Percent Increases'!J:J,(MATCH(H:H,'Revised PGY4 Percent Increases'!A:A,0)))</f>
        <v>0.63150332512287011</v>
      </c>
      <c r="M12" s="9">
        <f t="shared" si="1"/>
        <v>0</v>
      </c>
      <c r="N12" s="4">
        <f t="shared" si="2"/>
        <v>0</v>
      </c>
      <c r="O12" s="4">
        <f t="shared" si="3"/>
        <v>0</v>
      </c>
      <c r="P12" s="9">
        <f>IFERROR(INDEX('IP UPL Gap Data'!$I:$I,(MATCH($B:$B,'IP UPL Gap Data'!$D:$D,0))),0)</f>
        <v>0</v>
      </c>
      <c r="Q12" s="9">
        <f>IFERROR(INDEX('IP UPL Gap Data'!$J:$J,(MATCH($B:$B,'IP UPL Gap Data'!$D:$D,0))),0)</f>
        <v>0</v>
      </c>
      <c r="R12" s="9">
        <f>IFERROR(INDEX('OP UPL Gap Data'!G:G,(MATCH('UPL UHRIP Analysis by Provider'!$B:$B,'OP UPL Gap Data'!$D:$D,0))),0)</f>
        <v>0</v>
      </c>
      <c r="S12" s="9">
        <f>IFERROR(INDEX('OP UPL Gap Data'!H:H,(MATCH('UPL UHRIP Analysis by Provider'!$B:$B,'OP UPL Gap Data'!$D:$D,0))),0)</f>
        <v>0</v>
      </c>
      <c r="T12" s="4">
        <f>IFERROR(INDEX('IP UPL Gap Data'!$H:$H,(MATCH($B:$B,'IP UPL Gap Data'!$D:$D,0))),0)</f>
        <v>0</v>
      </c>
      <c r="U12" s="4">
        <f>IFERROR(INDEX('OP UPL Gap Data'!I:I,(MATCH('UPL UHRIP Analysis by Provider'!B:B,'OP UPL Gap Data'!D:D,0))),0)</f>
        <v>0</v>
      </c>
      <c r="V12" s="4">
        <f>IFERROR(INDEX('IP UPL Gap Data'!$N:$N,(MATCH($B:$B,'IP UPL Gap Data'!$D:$D,0))),0)</f>
        <v>0</v>
      </c>
    </row>
    <row r="13" spans="1:22">
      <c r="A13" s="10" t="s">
        <v>366</v>
      </c>
      <c r="B13" s="13" t="s">
        <v>366</v>
      </c>
      <c r="C13" s="11" t="s">
        <v>367</v>
      </c>
      <c r="D13" s="11"/>
      <c r="E13" s="12" t="s">
        <v>368</v>
      </c>
      <c r="F13" s="11" t="s">
        <v>226</v>
      </c>
      <c r="G13" s="11" t="s">
        <v>495</v>
      </c>
      <c r="H13" s="13" t="s">
        <v>1632</v>
      </c>
      <c r="I13" s="9">
        <f>IFERROR(INDEX('PGY4 AA Encounters IP OP Split'!$L:$L,(MATCH($B:$B,'PGY4 AA Encounters IP OP Split'!$D:$D,0))),0)</f>
        <v>1039345.1613666201</v>
      </c>
      <c r="J13" s="9">
        <f>IFERROR(INDEX('PGY4 AA Encounters IP OP Split'!$M:$M,(MATCH($B:$B,'PGY4 AA Encounters IP OP Split'!$D:$D,0))),0)</f>
        <v>792388.10183727706</v>
      </c>
      <c r="K13" s="9">
        <f t="shared" si="0"/>
        <v>1831733.263203897</v>
      </c>
      <c r="L13" s="71">
        <f>INDEX('Revised PGY4 Percent Increases'!J:J,(MATCH(H:H,'Revised PGY4 Percent Increases'!A:A,0)))</f>
        <v>0.63150332512287011</v>
      </c>
      <c r="M13" s="9">
        <f t="shared" si="1"/>
        <v>1156745.6464514264</v>
      </c>
      <c r="N13" s="4">
        <f t="shared" si="2"/>
        <v>656349.92535338656</v>
      </c>
      <c r="O13" s="4">
        <f t="shared" si="3"/>
        <v>500395.72109803988</v>
      </c>
      <c r="P13" s="9">
        <f>IFERROR(INDEX('IP UPL Gap Data'!$I:$I,(MATCH($B:$B,'IP UPL Gap Data'!$D:$D,0))),0)</f>
        <v>2667185.9970313502</v>
      </c>
      <c r="Q13" s="9">
        <f>IFERROR(INDEX('IP UPL Gap Data'!$J:$J,(MATCH($B:$B,'IP UPL Gap Data'!$D:$D,0))),0)</f>
        <v>1256262.3890163933</v>
      </c>
      <c r="R13" s="9">
        <f>IFERROR(INDEX('OP UPL Gap Data'!G:G,(MATCH('UPL UHRIP Analysis by Provider'!$B:$B,'OP UPL Gap Data'!$D:$D,0))),0)</f>
        <v>1576293.3588173855</v>
      </c>
      <c r="S13" s="9">
        <f>IFERROR(INDEX('OP UPL Gap Data'!H:H,(MATCH('UPL UHRIP Analysis by Provider'!$B:$B,'OP UPL Gap Data'!$D:$D,0))),0)</f>
        <v>1110914.0441425969</v>
      </c>
      <c r="T13" s="4">
        <f>IFERROR(INDEX('IP UPL Gap Data'!$H:$H,(MATCH($B:$B,'IP UPL Gap Data'!$D:$D,0))),0)</f>
        <v>1410923.6080149568</v>
      </c>
      <c r="U13" s="4">
        <f>IFERROR(INDEX('OP UPL Gap Data'!I:I,(MATCH('UPL UHRIP Analysis by Provider'!B:B,'OP UPL Gap Data'!D:D,0))),0)</f>
        <v>465379.31467478862</v>
      </c>
      <c r="V13" s="4">
        <f>IFERROR(INDEX('IP UPL Gap Data'!$N:$N,(MATCH($B:$B,'IP UPL Gap Data'!$D:$D,0))),0)</f>
        <v>0</v>
      </c>
    </row>
    <row r="14" spans="1:22" ht="23.5">
      <c r="A14" s="10" t="s">
        <v>492</v>
      </c>
      <c r="B14" s="13" t="s">
        <v>492</v>
      </c>
      <c r="C14" s="11" t="s">
        <v>493</v>
      </c>
      <c r="D14" s="11"/>
      <c r="E14" s="12" t="s">
        <v>494</v>
      </c>
      <c r="F14" s="11" t="s">
        <v>226</v>
      </c>
      <c r="G14" s="11" t="s">
        <v>495</v>
      </c>
      <c r="H14" s="13" t="s">
        <v>1632</v>
      </c>
      <c r="I14" s="9">
        <f>IFERROR(INDEX('PGY4 AA Encounters IP OP Split'!$L:$L,(MATCH($B:$B,'PGY4 AA Encounters IP OP Split'!$D:$D,0))),0)</f>
        <v>0</v>
      </c>
      <c r="J14" s="9">
        <f>IFERROR(INDEX('PGY4 AA Encounters IP OP Split'!$M:$M,(MATCH($B:$B,'PGY4 AA Encounters IP OP Split'!$D:$D,0))),0)</f>
        <v>0</v>
      </c>
      <c r="K14" s="9">
        <f t="shared" si="0"/>
        <v>0</v>
      </c>
      <c r="L14" s="71">
        <f>INDEX('Revised PGY4 Percent Increases'!J:J,(MATCH(H:H,'Revised PGY4 Percent Increases'!A:A,0)))</f>
        <v>0.63150332512287011</v>
      </c>
      <c r="M14" s="9">
        <f t="shared" si="1"/>
        <v>0</v>
      </c>
      <c r="N14" s="4">
        <f t="shared" si="2"/>
        <v>0</v>
      </c>
      <c r="O14" s="4">
        <f t="shared" si="3"/>
        <v>0</v>
      </c>
      <c r="P14" s="9">
        <f>IFERROR(INDEX('IP UPL Gap Data'!$I:$I,(MATCH($B:$B,'IP UPL Gap Data'!$D:$D,0))),0)</f>
        <v>0</v>
      </c>
      <c r="Q14" s="9">
        <f>IFERROR(INDEX('IP UPL Gap Data'!$J:$J,(MATCH($B:$B,'IP UPL Gap Data'!$D:$D,0))),0)</f>
        <v>0</v>
      </c>
      <c r="R14" s="9">
        <f>IFERROR(INDEX('OP UPL Gap Data'!G:G,(MATCH('UPL UHRIP Analysis by Provider'!$B:$B,'OP UPL Gap Data'!$D:$D,0))),0)</f>
        <v>0</v>
      </c>
      <c r="S14" s="9">
        <f>IFERROR(INDEX('OP UPL Gap Data'!H:H,(MATCH('UPL UHRIP Analysis by Provider'!$B:$B,'OP UPL Gap Data'!$D:$D,0))),0)</f>
        <v>0</v>
      </c>
      <c r="T14" s="4">
        <f>IFERROR(INDEX('IP UPL Gap Data'!$H:$H,(MATCH($B:$B,'IP UPL Gap Data'!$D:$D,0))),0)</f>
        <v>0</v>
      </c>
      <c r="U14" s="4">
        <f>IFERROR(INDEX('OP UPL Gap Data'!I:I,(MATCH('UPL UHRIP Analysis by Provider'!B:B,'OP UPL Gap Data'!D:D,0))),0)</f>
        <v>0</v>
      </c>
      <c r="V14" s="4">
        <f>IFERROR(INDEX('IP UPL Gap Data'!$N:$N,(MATCH($B:$B,'IP UPL Gap Data'!$D:$D,0))),0)</f>
        <v>0</v>
      </c>
    </row>
    <row r="15" spans="1:22">
      <c r="A15" s="10" t="s">
        <v>787</v>
      </c>
      <c r="B15" s="13" t="s">
        <v>787</v>
      </c>
      <c r="C15" s="11" t="s">
        <v>788</v>
      </c>
      <c r="D15" s="11"/>
      <c r="E15" s="12" t="s">
        <v>789</v>
      </c>
      <c r="F15" s="11" t="s">
        <v>226</v>
      </c>
      <c r="G15" s="11" t="s">
        <v>495</v>
      </c>
      <c r="H15" s="13" t="s">
        <v>1632</v>
      </c>
      <c r="I15" s="9">
        <f>IFERROR(INDEX('PGY4 AA Encounters IP OP Split'!$L:$L,(MATCH($B:$B,'PGY4 AA Encounters IP OP Split'!$D:$D,0))),0)</f>
        <v>131713.12770317591</v>
      </c>
      <c r="J15" s="9">
        <f>IFERROR(INDEX('PGY4 AA Encounters IP OP Split'!$M:$M,(MATCH($B:$B,'PGY4 AA Encounters IP OP Split'!$D:$D,0))),0)</f>
        <v>0</v>
      </c>
      <c r="K15" s="9">
        <f t="shared" si="0"/>
        <v>131713.12770317591</v>
      </c>
      <c r="L15" s="71">
        <f>INDEX('Revised PGY4 Percent Increases'!J:J,(MATCH(H:H,'Revised PGY4 Percent Increases'!A:A,0)))</f>
        <v>0.63150332512287011</v>
      </c>
      <c r="M15" s="9">
        <f t="shared" si="1"/>
        <v>83177.2781068888</v>
      </c>
      <c r="N15" s="4">
        <f t="shared" si="2"/>
        <v>83177.2781068888</v>
      </c>
      <c r="O15" s="4">
        <f t="shared" si="3"/>
        <v>0</v>
      </c>
      <c r="P15" s="9">
        <f>IFERROR(INDEX('IP UPL Gap Data'!$I:$I,(MATCH($B:$B,'IP UPL Gap Data'!$D:$D,0))),0)</f>
        <v>5580.6846525562405</v>
      </c>
      <c r="Q15" s="9">
        <f>IFERROR(INDEX('IP UPL Gap Data'!$J:$J,(MATCH($B:$B,'IP UPL Gap Data'!$D:$D,0))),0)</f>
        <v>13038.85</v>
      </c>
      <c r="R15" s="9">
        <f>IFERROR(INDEX('OP UPL Gap Data'!G:G,(MATCH('UPL UHRIP Analysis by Provider'!$B:$B,'OP UPL Gap Data'!$D:$D,0))),0)</f>
        <v>0</v>
      </c>
      <c r="S15" s="9">
        <f>IFERROR(INDEX('OP UPL Gap Data'!H:H,(MATCH('UPL UHRIP Analysis by Provider'!$B:$B,'OP UPL Gap Data'!$D:$D,0))),0)</f>
        <v>0</v>
      </c>
      <c r="T15" s="4">
        <f>IFERROR(INDEX('IP UPL Gap Data'!$H:$H,(MATCH($B:$B,'IP UPL Gap Data'!$D:$D,0))),0)</f>
        <v>-7458.1653474437599</v>
      </c>
      <c r="U15" s="4">
        <f>IFERROR(INDEX('OP UPL Gap Data'!I:I,(MATCH('UPL UHRIP Analysis by Provider'!B:B,'OP UPL Gap Data'!D:D,0))),0)</f>
        <v>0</v>
      </c>
      <c r="V15" s="4">
        <f>IFERROR(INDEX('IP UPL Gap Data'!$N:$N,(MATCH($B:$B,'IP UPL Gap Data'!$D:$D,0))),0)</f>
        <v>0</v>
      </c>
    </row>
    <row r="16" spans="1:22" ht="23.5">
      <c r="A16" s="10" t="s">
        <v>871</v>
      </c>
      <c r="B16" s="13" t="s">
        <v>871</v>
      </c>
      <c r="C16" s="11" t="s">
        <v>872</v>
      </c>
      <c r="D16" s="11"/>
      <c r="E16" s="12" t="s">
        <v>873</v>
      </c>
      <c r="F16" s="11" t="s">
        <v>226</v>
      </c>
      <c r="G16" s="11" t="s">
        <v>495</v>
      </c>
      <c r="H16" s="13" t="s">
        <v>1632</v>
      </c>
      <c r="I16" s="9">
        <f>IFERROR(INDEX('PGY4 AA Encounters IP OP Split'!$L:$L,(MATCH($B:$B,'PGY4 AA Encounters IP OP Split'!$D:$D,0))),0)</f>
        <v>10482.42598622273</v>
      </c>
      <c r="J16" s="9">
        <f>IFERROR(INDEX('PGY4 AA Encounters IP OP Split'!$M:$M,(MATCH($B:$B,'PGY4 AA Encounters IP OP Split'!$D:$D,0))),0)</f>
        <v>1442715.6413664003</v>
      </c>
      <c r="K16" s="9">
        <f t="shared" si="0"/>
        <v>1453198.067352623</v>
      </c>
      <c r="L16" s="71">
        <f>INDEX('Revised PGY4 Percent Increases'!J:J,(MATCH(H:H,'Revised PGY4 Percent Increases'!A:A,0)))</f>
        <v>0.63150332512287011</v>
      </c>
      <c r="M16" s="9">
        <f t="shared" si="1"/>
        <v>917699.41159530997</v>
      </c>
      <c r="N16" s="4">
        <f t="shared" si="2"/>
        <v>6619.6868656540346</v>
      </c>
      <c r="O16" s="4">
        <f t="shared" si="3"/>
        <v>911079.72472965601</v>
      </c>
      <c r="P16" s="9">
        <f>IFERROR(INDEX('IP UPL Gap Data'!$I:$I,(MATCH($B:$B,'IP UPL Gap Data'!$D:$D,0))),0)</f>
        <v>42611.073515507815</v>
      </c>
      <c r="Q16" s="9">
        <f>IFERROR(INDEX('IP UPL Gap Data'!$J:$J,(MATCH($B:$B,'IP UPL Gap Data'!$D:$D,0))),0)</f>
        <v>43425.856721311473</v>
      </c>
      <c r="R16" s="9">
        <f>IFERROR(INDEX('OP UPL Gap Data'!G:G,(MATCH('UPL UHRIP Analysis by Provider'!$B:$B,'OP UPL Gap Data'!$D:$D,0))),0)</f>
        <v>1890010.2166583575</v>
      </c>
      <c r="S16" s="9">
        <f>IFERROR(INDEX('OP UPL Gap Data'!H:H,(MATCH('UPL UHRIP Analysis by Provider'!$B:$B,'OP UPL Gap Data'!$D:$D,0))),0)</f>
        <v>628723.6790150922</v>
      </c>
      <c r="T16" s="4">
        <f>IFERROR(INDEX('IP UPL Gap Data'!$H:$H,(MATCH($B:$B,'IP UPL Gap Data'!$D:$D,0))),0)</f>
        <v>-814.78320580365835</v>
      </c>
      <c r="U16" s="4">
        <f>IFERROR(INDEX('OP UPL Gap Data'!I:I,(MATCH('UPL UHRIP Analysis by Provider'!B:B,'OP UPL Gap Data'!D:D,0))),0)</f>
        <v>1261286.5376432654</v>
      </c>
      <c r="V16" s="4">
        <f>IFERROR(INDEX('IP UPL Gap Data'!$N:$N,(MATCH($B:$B,'IP UPL Gap Data'!$D:$D,0))),0)</f>
        <v>0</v>
      </c>
    </row>
    <row r="17" spans="1:22" ht="23.5">
      <c r="A17" s="10" t="s">
        <v>877</v>
      </c>
      <c r="B17" s="13" t="s">
        <v>877</v>
      </c>
      <c r="C17" s="11" t="s">
        <v>878</v>
      </c>
      <c r="D17" s="11"/>
      <c r="E17" s="12" t="s">
        <v>879</v>
      </c>
      <c r="F17" s="11" t="s">
        <v>226</v>
      </c>
      <c r="G17" s="11" t="s">
        <v>495</v>
      </c>
      <c r="H17" s="13" t="s">
        <v>1632</v>
      </c>
      <c r="I17" s="9">
        <f>IFERROR(INDEX('PGY4 AA Encounters IP OP Split'!$L:$L,(MATCH($B:$B,'PGY4 AA Encounters IP OP Split'!$D:$D,0))),0)</f>
        <v>5492439.706685829</v>
      </c>
      <c r="J17" s="9">
        <f>IFERROR(INDEX('PGY4 AA Encounters IP OP Split'!$M:$M,(MATCH($B:$B,'PGY4 AA Encounters IP OP Split'!$D:$D,0))),0)</f>
        <v>1299749.5591481572</v>
      </c>
      <c r="K17" s="9">
        <f t="shared" si="0"/>
        <v>6792189.265833986</v>
      </c>
      <c r="L17" s="71">
        <f>INDEX('Revised PGY4 Percent Increases'!J:J,(MATCH(H:H,'Revised PGY4 Percent Increases'!A:A,0)))</f>
        <v>0.63150332512287011</v>
      </c>
      <c r="M17" s="9">
        <f t="shared" si="1"/>
        <v>4289290.106238028</v>
      </c>
      <c r="N17" s="4">
        <f t="shared" si="2"/>
        <v>3468493.9378089826</v>
      </c>
      <c r="O17" s="4">
        <f t="shared" si="3"/>
        <v>820796.16842904582</v>
      </c>
      <c r="P17" s="9">
        <f>IFERROR(INDEX('IP UPL Gap Data'!$I:$I,(MATCH($B:$B,'IP UPL Gap Data'!$D:$D,0))),0)</f>
        <v>6076275.649046096</v>
      </c>
      <c r="Q17" s="9">
        <f>IFERROR(INDEX('IP UPL Gap Data'!$J:$J,(MATCH($B:$B,'IP UPL Gap Data'!$D:$D,0))),0)</f>
        <v>4498309.9740983611</v>
      </c>
      <c r="R17" s="9">
        <f>IFERROR(INDEX('OP UPL Gap Data'!G:G,(MATCH('UPL UHRIP Analysis by Provider'!$B:$B,'OP UPL Gap Data'!$D:$D,0))),0)</f>
        <v>2047045.7353113999</v>
      </c>
      <c r="S17" s="9">
        <f>IFERROR(INDEX('OP UPL Gap Data'!H:H,(MATCH('UPL UHRIP Analysis by Provider'!$B:$B,'OP UPL Gap Data'!$D:$D,0))),0)</f>
        <v>792727.01181195246</v>
      </c>
      <c r="T17" s="4">
        <f>IFERROR(INDEX('IP UPL Gap Data'!$H:$H,(MATCH($B:$B,'IP UPL Gap Data'!$D:$D,0))),0)</f>
        <v>1577965.6749477349</v>
      </c>
      <c r="U17" s="4">
        <f>IFERROR(INDEX('OP UPL Gap Data'!I:I,(MATCH('UPL UHRIP Analysis by Provider'!B:B,'OP UPL Gap Data'!D:D,0))),0)</f>
        <v>1254318.7234994476</v>
      </c>
      <c r="V17" s="4">
        <f>IFERROR(INDEX('IP UPL Gap Data'!$N:$N,(MATCH($B:$B,'IP UPL Gap Data'!$D:$D,0))),0)</f>
        <v>0</v>
      </c>
    </row>
    <row r="18" spans="1:22">
      <c r="A18" s="10" t="s">
        <v>880</v>
      </c>
      <c r="B18" s="13" t="s">
        <v>880</v>
      </c>
      <c r="C18" s="11" t="s">
        <v>881</v>
      </c>
      <c r="D18" s="11"/>
      <c r="E18" s="12" t="s">
        <v>882</v>
      </c>
      <c r="F18" s="11" t="s">
        <v>226</v>
      </c>
      <c r="G18" s="11" t="s">
        <v>495</v>
      </c>
      <c r="H18" s="13" t="s">
        <v>1632</v>
      </c>
      <c r="I18" s="9">
        <f>IFERROR(INDEX('PGY4 AA Encounters IP OP Split'!$L:$L,(MATCH($B:$B,'PGY4 AA Encounters IP OP Split'!$D:$D,0))),0)</f>
        <v>78362965.931932732</v>
      </c>
      <c r="J18" s="9">
        <f>IFERROR(INDEX('PGY4 AA Encounters IP OP Split'!$M:$M,(MATCH($B:$B,'PGY4 AA Encounters IP OP Split'!$D:$D,0))),0)</f>
        <v>16166909.580788236</v>
      </c>
      <c r="K18" s="9">
        <f t="shared" si="0"/>
        <v>94529875.512720972</v>
      </c>
      <c r="L18" s="71">
        <f>INDEX('Revised PGY4 Percent Increases'!J:J,(MATCH(H:H,'Revised PGY4 Percent Increases'!A:A,0)))</f>
        <v>0.63150332512287011</v>
      </c>
      <c r="M18" s="9">
        <f t="shared" si="1"/>
        <v>59695930.709734268</v>
      </c>
      <c r="N18" s="4">
        <f t="shared" si="2"/>
        <v>49486473.552505709</v>
      </c>
      <c r="O18" s="4">
        <f t="shared" si="3"/>
        <v>10209457.157228557</v>
      </c>
      <c r="P18" s="9">
        <f>IFERROR(INDEX('IP UPL Gap Data'!$I:$I,(MATCH($B:$B,'IP UPL Gap Data'!$D:$D,0))),0)</f>
        <v>101693858.68026793</v>
      </c>
      <c r="Q18" s="9">
        <f>IFERROR(INDEX('IP UPL Gap Data'!$J:$J,(MATCH($B:$B,'IP UPL Gap Data'!$D:$D,0))),0)</f>
        <v>76796224.088606566</v>
      </c>
      <c r="R18" s="9">
        <f>IFERROR(INDEX('OP UPL Gap Data'!G:G,(MATCH('UPL UHRIP Analysis by Provider'!$B:$B,'OP UPL Gap Data'!$D:$D,0))),0)</f>
        <v>30907108.720129829</v>
      </c>
      <c r="S18" s="9">
        <f>IFERROR(INDEX('OP UPL Gap Data'!H:H,(MATCH('UPL UHRIP Analysis by Provider'!$B:$B,'OP UPL Gap Data'!$D:$D,0))),0)</f>
        <v>16496930.273607848</v>
      </c>
      <c r="T18" s="4">
        <f>IFERROR(INDEX('IP UPL Gap Data'!$H:$H,(MATCH($B:$B,'IP UPL Gap Data'!$D:$D,0))),0)</f>
        <v>24897634.591661364</v>
      </c>
      <c r="U18" s="4">
        <f>IFERROR(INDEX('OP UPL Gap Data'!I:I,(MATCH('UPL UHRIP Analysis by Provider'!B:B,'OP UPL Gap Data'!D:D,0))),0)</f>
        <v>14410178.446521981</v>
      </c>
      <c r="V18" s="4">
        <f>IFERROR(INDEX('IP UPL Gap Data'!$N:$N,(MATCH($B:$B,'IP UPL Gap Data'!$D:$D,0))),0)</f>
        <v>0</v>
      </c>
    </row>
    <row r="19" spans="1:22">
      <c r="A19" s="10" t="s">
        <v>1214</v>
      </c>
      <c r="B19" s="13" t="s">
        <v>1214</v>
      </c>
      <c r="C19" s="11" t="s">
        <v>1215</v>
      </c>
      <c r="D19" s="11"/>
      <c r="E19" s="12" t="s">
        <v>1216</v>
      </c>
      <c r="F19" s="11" t="s">
        <v>226</v>
      </c>
      <c r="G19" s="11" t="s">
        <v>495</v>
      </c>
      <c r="H19" s="13" t="s">
        <v>1632</v>
      </c>
      <c r="I19" s="9">
        <f>IFERROR(INDEX('PGY4 AA Encounters IP OP Split'!$L:$L,(MATCH($B:$B,'PGY4 AA Encounters IP OP Split'!$D:$D,0))),0)</f>
        <v>0</v>
      </c>
      <c r="J19" s="9">
        <f>IFERROR(INDEX('PGY4 AA Encounters IP OP Split'!$M:$M,(MATCH($B:$B,'PGY4 AA Encounters IP OP Split'!$D:$D,0))),0)</f>
        <v>0</v>
      </c>
      <c r="K19" s="9">
        <f t="shared" si="0"/>
        <v>0</v>
      </c>
      <c r="L19" s="71">
        <f>INDEX('Revised PGY4 Percent Increases'!J:J,(MATCH(H:H,'Revised PGY4 Percent Increases'!A:A,0)))</f>
        <v>0.63150332512287011</v>
      </c>
      <c r="M19" s="9">
        <f t="shared" si="1"/>
        <v>0</v>
      </c>
      <c r="N19" s="4">
        <f t="shared" si="2"/>
        <v>0</v>
      </c>
      <c r="O19" s="4">
        <f t="shared" si="3"/>
        <v>0</v>
      </c>
      <c r="P19" s="9">
        <f>IFERROR(INDEX('IP UPL Gap Data'!$I:$I,(MATCH($B:$B,'IP UPL Gap Data'!$D:$D,0))),0)</f>
        <v>0</v>
      </c>
      <c r="Q19" s="9">
        <f>IFERROR(INDEX('IP UPL Gap Data'!$J:$J,(MATCH($B:$B,'IP UPL Gap Data'!$D:$D,0))),0)</f>
        <v>0</v>
      </c>
      <c r="R19" s="9">
        <f>IFERROR(INDEX('OP UPL Gap Data'!G:G,(MATCH('UPL UHRIP Analysis by Provider'!$B:$B,'OP UPL Gap Data'!$D:$D,0))),0)</f>
        <v>0</v>
      </c>
      <c r="S19" s="9">
        <f>IFERROR(INDEX('OP UPL Gap Data'!H:H,(MATCH('UPL UHRIP Analysis by Provider'!$B:$B,'OP UPL Gap Data'!$D:$D,0))),0)</f>
        <v>0</v>
      </c>
      <c r="T19" s="4">
        <f>IFERROR(INDEX('IP UPL Gap Data'!$H:$H,(MATCH($B:$B,'IP UPL Gap Data'!$D:$D,0))),0)</f>
        <v>0</v>
      </c>
      <c r="U19" s="4">
        <f>IFERROR(INDEX('OP UPL Gap Data'!I:I,(MATCH('UPL UHRIP Analysis by Provider'!B:B,'OP UPL Gap Data'!D:D,0))),0)</f>
        <v>0</v>
      </c>
      <c r="V19" s="4">
        <f>IFERROR(INDEX('IP UPL Gap Data'!$N:$N,(MATCH($B:$B,'IP UPL Gap Data'!$D:$D,0))),0)</f>
        <v>0</v>
      </c>
    </row>
    <row r="20" spans="1:22">
      <c r="A20" s="10" t="s">
        <v>1227</v>
      </c>
      <c r="B20" s="13" t="s">
        <v>1227</v>
      </c>
      <c r="C20" s="11" t="s">
        <v>1228</v>
      </c>
      <c r="D20" s="11"/>
      <c r="E20" s="12" t="s">
        <v>1229</v>
      </c>
      <c r="F20" s="11" t="s">
        <v>226</v>
      </c>
      <c r="G20" s="11" t="s">
        <v>495</v>
      </c>
      <c r="H20" s="13" t="s">
        <v>1632</v>
      </c>
      <c r="I20" s="9">
        <f>IFERROR(INDEX('PGY4 AA Encounters IP OP Split'!$L:$L,(MATCH($B:$B,'PGY4 AA Encounters IP OP Split'!$D:$D,0))),0)</f>
        <v>0</v>
      </c>
      <c r="J20" s="9">
        <f>IFERROR(INDEX('PGY4 AA Encounters IP OP Split'!$M:$M,(MATCH($B:$B,'PGY4 AA Encounters IP OP Split'!$D:$D,0))),0)</f>
        <v>0</v>
      </c>
      <c r="K20" s="9">
        <f t="shared" si="0"/>
        <v>0</v>
      </c>
      <c r="L20" s="71">
        <f>INDEX('Revised PGY4 Percent Increases'!J:J,(MATCH(H:H,'Revised PGY4 Percent Increases'!A:A,0)))</f>
        <v>0.63150332512287011</v>
      </c>
      <c r="M20" s="9">
        <f t="shared" si="1"/>
        <v>0</v>
      </c>
      <c r="N20" s="4">
        <f t="shared" si="2"/>
        <v>0</v>
      </c>
      <c r="O20" s="4">
        <f t="shared" si="3"/>
        <v>0</v>
      </c>
      <c r="P20" s="9">
        <f>IFERROR(INDEX('IP UPL Gap Data'!$I:$I,(MATCH($B:$B,'IP UPL Gap Data'!$D:$D,0))),0)</f>
        <v>0</v>
      </c>
      <c r="Q20" s="9">
        <f>IFERROR(INDEX('IP UPL Gap Data'!$J:$J,(MATCH($B:$B,'IP UPL Gap Data'!$D:$D,0))),0)</f>
        <v>0</v>
      </c>
      <c r="R20" s="9">
        <f>IFERROR(INDEX('OP UPL Gap Data'!G:G,(MATCH('UPL UHRIP Analysis by Provider'!$B:$B,'OP UPL Gap Data'!$D:$D,0))),0)</f>
        <v>0</v>
      </c>
      <c r="S20" s="9">
        <f>IFERROR(INDEX('OP UPL Gap Data'!H:H,(MATCH('UPL UHRIP Analysis by Provider'!$B:$B,'OP UPL Gap Data'!$D:$D,0))),0)</f>
        <v>0</v>
      </c>
      <c r="T20" s="4">
        <f>IFERROR(INDEX('IP UPL Gap Data'!$H:$H,(MATCH($B:$B,'IP UPL Gap Data'!$D:$D,0))),0)</f>
        <v>0</v>
      </c>
      <c r="U20" s="4">
        <f>IFERROR(INDEX('OP UPL Gap Data'!I:I,(MATCH('UPL UHRIP Analysis by Provider'!B:B,'OP UPL Gap Data'!D:D,0))),0)</f>
        <v>0</v>
      </c>
      <c r="V20" s="4">
        <f>IFERROR(INDEX('IP UPL Gap Data'!$N:$N,(MATCH($B:$B,'IP UPL Gap Data'!$D:$D,0))),0)</f>
        <v>0</v>
      </c>
    </row>
    <row r="21" spans="1:22">
      <c r="A21" s="10" t="s">
        <v>1251</v>
      </c>
      <c r="B21" s="13" t="s">
        <v>1251</v>
      </c>
      <c r="C21" s="11" t="s">
        <v>1252</v>
      </c>
      <c r="D21" s="11"/>
      <c r="E21" s="12" t="s">
        <v>1253</v>
      </c>
      <c r="F21" s="11" t="s">
        <v>226</v>
      </c>
      <c r="G21" s="11" t="s">
        <v>495</v>
      </c>
      <c r="H21" s="13" t="s">
        <v>1632</v>
      </c>
      <c r="I21" s="9">
        <f>IFERROR(INDEX('PGY4 AA Encounters IP OP Split'!$L:$L,(MATCH($B:$B,'PGY4 AA Encounters IP OP Split'!$D:$D,0))),0)</f>
        <v>8764708.5018714685</v>
      </c>
      <c r="J21" s="9">
        <f>IFERROR(INDEX('PGY4 AA Encounters IP OP Split'!$M:$M,(MATCH($B:$B,'PGY4 AA Encounters IP OP Split'!$D:$D,0))),0)</f>
        <v>2180014.7716136314</v>
      </c>
      <c r="K21" s="9">
        <f t="shared" si="0"/>
        <v>10944723.2734851</v>
      </c>
      <c r="L21" s="71">
        <f>INDEX('Revised PGY4 Percent Increases'!J:J,(MATCH(H:H,'Revised PGY4 Percent Increases'!A:A,0)))</f>
        <v>0.63150332512287011</v>
      </c>
      <c r="M21" s="9">
        <f t="shared" si="1"/>
        <v>6911629.1397555042</v>
      </c>
      <c r="N21" s="4">
        <f t="shared" si="2"/>
        <v>5534942.5626645219</v>
      </c>
      <c r="O21" s="4">
        <f t="shared" si="3"/>
        <v>1376686.5770909826</v>
      </c>
      <c r="P21" s="9">
        <f>IFERROR(INDEX('IP UPL Gap Data'!$I:$I,(MATCH($B:$B,'IP UPL Gap Data'!$D:$D,0))),0)</f>
        <v>22498006.931774933</v>
      </c>
      <c r="Q21" s="9">
        <f>IFERROR(INDEX('IP UPL Gap Data'!$J:$J,(MATCH($B:$B,'IP UPL Gap Data'!$D:$D,0))),0)</f>
        <v>10955894.168114753</v>
      </c>
      <c r="R21" s="9">
        <f>IFERROR(INDEX('OP UPL Gap Data'!G:G,(MATCH('UPL UHRIP Analysis by Provider'!$B:$B,'OP UPL Gap Data'!$D:$D,0))),0)</f>
        <v>5374295.1950049968</v>
      </c>
      <c r="S21" s="9">
        <f>IFERROR(INDEX('OP UPL Gap Data'!H:H,(MATCH('UPL UHRIP Analysis by Provider'!$B:$B,'OP UPL Gap Data'!$D:$D,0))),0)</f>
        <v>1554002.2090354755</v>
      </c>
      <c r="T21" s="4">
        <f>IFERROR(INDEX('IP UPL Gap Data'!$H:$H,(MATCH($B:$B,'IP UPL Gap Data'!$D:$D,0))),0)</f>
        <v>11542112.763660179</v>
      </c>
      <c r="U21" s="4">
        <f>IFERROR(INDEX('OP UPL Gap Data'!I:I,(MATCH('UPL UHRIP Analysis by Provider'!B:B,'OP UPL Gap Data'!D:D,0))),0)</f>
        <v>3820292.9859695211</v>
      </c>
      <c r="V21" s="4">
        <f>IFERROR(INDEX('IP UPL Gap Data'!$N:$N,(MATCH($B:$B,'IP UPL Gap Data'!$D:$D,0))),0)</f>
        <v>0</v>
      </c>
    </row>
    <row r="22" spans="1:22">
      <c r="A22" s="10" t="s">
        <v>1326</v>
      </c>
      <c r="B22" s="13" t="s">
        <v>1326</v>
      </c>
      <c r="C22" s="11" t="s">
        <v>1327</v>
      </c>
      <c r="D22" s="11"/>
      <c r="E22" s="12" t="s">
        <v>1328</v>
      </c>
      <c r="F22" s="11" t="s">
        <v>226</v>
      </c>
      <c r="G22" s="11" t="s">
        <v>495</v>
      </c>
      <c r="H22" s="13" t="s">
        <v>1632</v>
      </c>
      <c r="I22" s="9">
        <f>IFERROR(INDEX('PGY4 AA Encounters IP OP Split'!$L:$L,(MATCH($B:$B,'PGY4 AA Encounters IP OP Split'!$D:$D,0))),0)</f>
        <v>46623358.537928522</v>
      </c>
      <c r="J22" s="9">
        <f>IFERROR(INDEX('PGY4 AA Encounters IP OP Split'!$M:$M,(MATCH($B:$B,'PGY4 AA Encounters IP OP Split'!$D:$D,0))),0)</f>
        <v>14456744.425658317</v>
      </c>
      <c r="K22" s="9">
        <f t="shared" si="0"/>
        <v>61080102.963586837</v>
      </c>
      <c r="L22" s="71">
        <f>INDEX('Revised PGY4 Percent Increases'!J:J,(MATCH(H:H,'Revised PGY4 Percent Increases'!A:A,0)))</f>
        <v>0.63150332512287011</v>
      </c>
      <c r="M22" s="9">
        <f t="shared" si="1"/>
        <v>38572288.120352358</v>
      </c>
      <c r="N22" s="4">
        <f t="shared" si="2"/>
        <v>29442805.945097618</v>
      </c>
      <c r="O22" s="4">
        <f t="shared" si="3"/>
        <v>9129482.1752547435</v>
      </c>
      <c r="P22" s="9">
        <f>IFERROR(INDEX('IP UPL Gap Data'!$I:$I,(MATCH($B:$B,'IP UPL Gap Data'!$D:$D,0))),0)</f>
        <v>78674147.317784682</v>
      </c>
      <c r="Q22" s="9">
        <f>IFERROR(INDEX('IP UPL Gap Data'!$J:$J,(MATCH($B:$B,'IP UPL Gap Data'!$D:$D,0))),0)</f>
        <v>47957362.582868859</v>
      </c>
      <c r="R22" s="9">
        <f>IFERROR(INDEX('OP UPL Gap Data'!G:G,(MATCH('UPL UHRIP Analysis by Provider'!$B:$B,'OP UPL Gap Data'!$D:$D,0))),0)</f>
        <v>29169183.467085097</v>
      </c>
      <c r="S22" s="9">
        <f>IFERROR(INDEX('OP UPL Gap Data'!H:H,(MATCH('UPL UHRIP Analysis by Provider'!$B:$B,'OP UPL Gap Data'!$D:$D,0))),0)</f>
        <v>14873767.074028967</v>
      </c>
      <c r="T22" s="4">
        <f>IFERROR(INDEX('IP UPL Gap Data'!$H:$H,(MATCH($B:$B,'IP UPL Gap Data'!$D:$D,0))),0)</f>
        <v>30716784.734915823</v>
      </c>
      <c r="U22" s="4">
        <f>IFERROR(INDEX('OP UPL Gap Data'!I:I,(MATCH('UPL UHRIP Analysis by Provider'!B:B,'OP UPL Gap Data'!D:D,0))),0)</f>
        <v>14295416.39305613</v>
      </c>
      <c r="V22" s="4">
        <f>IFERROR(INDEX('IP UPL Gap Data'!$N:$N,(MATCH($B:$B,'IP UPL Gap Data'!$D:$D,0))),0)</f>
        <v>0</v>
      </c>
    </row>
    <row r="23" spans="1:22" ht="23.5">
      <c r="A23" s="10" t="s">
        <v>1447</v>
      </c>
      <c r="B23" s="13" t="s">
        <v>1447</v>
      </c>
      <c r="C23" s="11" t="s">
        <v>1448</v>
      </c>
      <c r="D23" s="11"/>
      <c r="E23" s="12" t="s">
        <v>1449</v>
      </c>
      <c r="F23" s="11" t="s">
        <v>226</v>
      </c>
      <c r="G23" s="11" t="s">
        <v>495</v>
      </c>
      <c r="H23" s="13" t="s">
        <v>1632</v>
      </c>
      <c r="I23" s="9">
        <f>IFERROR(INDEX('PGY4 AA Encounters IP OP Split'!$L:$L,(MATCH($B:$B,'PGY4 AA Encounters IP OP Split'!$D:$D,0))),0)</f>
        <v>0</v>
      </c>
      <c r="J23" s="9">
        <f>IFERROR(INDEX('PGY4 AA Encounters IP OP Split'!$M:$M,(MATCH($B:$B,'PGY4 AA Encounters IP OP Split'!$D:$D,0))),0)</f>
        <v>0</v>
      </c>
      <c r="K23" s="9">
        <f t="shared" si="0"/>
        <v>0</v>
      </c>
      <c r="L23" s="71">
        <f>INDEX('Revised PGY4 Percent Increases'!J:J,(MATCH(H:H,'Revised PGY4 Percent Increases'!A:A,0)))</f>
        <v>0.63150332512287011</v>
      </c>
      <c r="M23" s="9">
        <f t="shared" si="1"/>
        <v>0</v>
      </c>
      <c r="N23" s="4">
        <f t="shared" si="2"/>
        <v>0</v>
      </c>
      <c r="O23" s="4">
        <f t="shared" si="3"/>
        <v>0</v>
      </c>
      <c r="P23" s="9">
        <f>IFERROR(INDEX('IP UPL Gap Data'!$I:$I,(MATCH($B:$B,'IP UPL Gap Data'!$D:$D,0))),0)</f>
        <v>157743.21613208111</v>
      </c>
      <c r="Q23" s="9">
        <f>IFERROR(INDEX('IP UPL Gap Data'!$J:$J,(MATCH($B:$B,'IP UPL Gap Data'!$D:$D,0))),0)</f>
        <v>49457.83</v>
      </c>
      <c r="R23" s="9">
        <f>IFERROR(INDEX('OP UPL Gap Data'!G:G,(MATCH('UPL UHRIP Analysis by Provider'!$B:$B,'OP UPL Gap Data'!$D:$D,0))),0)</f>
        <v>0</v>
      </c>
      <c r="S23" s="9">
        <f>IFERROR(INDEX('OP UPL Gap Data'!H:H,(MATCH('UPL UHRIP Analysis by Provider'!$B:$B,'OP UPL Gap Data'!$D:$D,0))),0)</f>
        <v>0</v>
      </c>
      <c r="T23" s="4">
        <f>IFERROR(INDEX('IP UPL Gap Data'!$H:$H,(MATCH($B:$B,'IP UPL Gap Data'!$D:$D,0))),0)</f>
        <v>108285.38613208111</v>
      </c>
      <c r="U23" s="4">
        <f>IFERROR(INDEX('OP UPL Gap Data'!I:I,(MATCH('UPL UHRIP Analysis by Provider'!B:B,'OP UPL Gap Data'!D:D,0))),0)</f>
        <v>0</v>
      </c>
      <c r="V23" s="4">
        <f>IFERROR(INDEX('IP UPL Gap Data'!$N:$N,(MATCH($B:$B,'IP UPL Gap Data'!$D:$D,0))),0)</f>
        <v>0</v>
      </c>
    </row>
    <row r="24" spans="1:22" ht="23.5">
      <c r="A24" s="10" t="s">
        <v>1510</v>
      </c>
      <c r="B24" s="13" t="s">
        <v>1510</v>
      </c>
      <c r="C24" s="11" t="s">
        <v>1511</v>
      </c>
      <c r="D24" s="11"/>
      <c r="E24" s="12" t="s">
        <v>1512</v>
      </c>
      <c r="F24" s="11" t="s">
        <v>226</v>
      </c>
      <c r="G24" s="11" t="s">
        <v>495</v>
      </c>
      <c r="H24" s="13" t="s">
        <v>1632</v>
      </c>
      <c r="I24" s="9">
        <f>IFERROR(INDEX('PGY4 AA Encounters IP OP Split'!$L:$L,(MATCH($B:$B,'PGY4 AA Encounters IP OP Split'!$D:$D,0))),0)</f>
        <v>495429.564455527</v>
      </c>
      <c r="J24" s="9">
        <f>IFERROR(INDEX('PGY4 AA Encounters IP OP Split'!$M:$M,(MATCH($B:$B,'PGY4 AA Encounters IP OP Split'!$D:$D,0))),0)</f>
        <v>0</v>
      </c>
      <c r="K24" s="9">
        <f t="shared" si="0"/>
        <v>495429.564455527</v>
      </c>
      <c r="L24" s="71">
        <f>INDEX('Revised PGY4 Percent Increases'!J:J,(MATCH(H:H,'Revised PGY4 Percent Increases'!A:A,0)))</f>
        <v>0.63150332512287011</v>
      </c>
      <c r="M24" s="9">
        <f t="shared" si="1"/>
        <v>312865.41731784062</v>
      </c>
      <c r="N24" s="4">
        <f t="shared" si="2"/>
        <v>312865.41731784062</v>
      </c>
      <c r="O24" s="4">
        <f t="shared" si="3"/>
        <v>0</v>
      </c>
      <c r="P24" s="9">
        <f>IFERROR(INDEX('IP UPL Gap Data'!$I:$I,(MATCH($B:$B,'IP UPL Gap Data'!$D:$D,0))),0)</f>
        <v>1000081.1014986065</v>
      </c>
      <c r="Q24" s="9">
        <f>IFERROR(INDEX('IP UPL Gap Data'!$J:$J,(MATCH($B:$B,'IP UPL Gap Data'!$D:$D,0))),0)</f>
        <v>572398.38565573771</v>
      </c>
      <c r="R24" s="9">
        <f>IFERROR(INDEX('OP UPL Gap Data'!G:G,(MATCH('UPL UHRIP Analysis by Provider'!$B:$B,'OP UPL Gap Data'!$D:$D,0))),0)</f>
        <v>0</v>
      </c>
      <c r="S24" s="9">
        <f>IFERROR(INDEX('OP UPL Gap Data'!H:H,(MATCH('UPL UHRIP Analysis by Provider'!$B:$B,'OP UPL Gap Data'!$D:$D,0))),0)</f>
        <v>0</v>
      </c>
      <c r="T24" s="4">
        <f>IFERROR(INDEX('IP UPL Gap Data'!$H:$H,(MATCH($B:$B,'IP UPL Gap Data'!$D:$D,0))),0)</f>
        <v>427682.71584286878</v>
      </c>
      <c r="U24" s="4">
        <f>IFERROR(INDEX('OP UPL Gap Data'!I:I,(MATCH('UPL UHRIP Analysis by Provider'!B:B,'OP UPL Gap Data'!D:D,0))),0)</f>
        <v>0</v>
      </c>
      <c r="V24" s="4">
        <f>IFERROR(INDEX('IP UPL Gap Data'!$N:$N,(MATCH($B:$B,'IP UPL Gap Data'!$D:$D,0))),0)</f>
        <v>0</v>
      </c>
    </row>
    <row r="25" spans="1:22">
      <c r="A25" s="10" t="s">
        <v>1533</v>
      </c>
      <c r="B25" s="13" t="s">
        <v>1533</v>
      </c>
      <c r="C25" s="11" t="s">
        <v>1534</v>
      </c>
      <c r="D25" s="11"/>
      <c r="E25" s="12" t="s">
        <v>1535</v>
      </c>
      <c r="F25" s="11" t="s">
        <v>226</v>
      </c>
      <c r="G25" s="11" t="s">
        <v>495</v>
      </c>
      <c r="H25" s="13" t="s">
        <v>1632</v>
      </c>
      <c r="I25" s="9">
        <f>IFERROR(INDEX('PGY4 AA Encounters IP OP Split'!$L:$L,(MATCH($B:$B,'PGY4 AA Encounters IP OP Split'!$D:$D,0))),0)</f>
        <v>0</v>
      </c>
      <c r="J25" s="9">
        <f>IFERROR(INDEX('PGY4 AA Encounters IP OP Split'!$M:$M,(MATCH($B:$B,'PGY4 AA Encounters IP OP Split'!$D:$D,0))),0)</f>
        <v>0</v>
      </c>
      <c r="K25" s="9">
        <f t="shared" si="0"/>
        <v>0</v>
      </c>
      <c r="L25" s="71">
        <f>INDEX('Revised PGY4 Percent Increases'!J:J,(MATCH(H:H,'Revised PGY4 Percent Increases'!A:A,0)))</f>
        <v>0.63150332512287011</v>
      </c>
      <c r="M25" s="9">
        <f t="shared" si="1"/>
        <v>0</v>
      </c>
      <c r="N25" s="4">
        <f t="shared" si="2"/>
        <v>0</v>
      </c>
      <c r="O25" s="4">
        <f t="shared" si="3"/>
        <v>0</v>
      </c>
      <c r="P25" s="9">
        <f>IFERROR(INDEX('IP UPL Gap Data'!$I:$I,(MATCH($B:$B,'IP UPL Gap Data'!$D:$D,0))),0)</f>
        <v>0</v>
      </c>
      <c r="Q25" s="9">
        <f>IFERROR(INDEX('IP UPL Gap Data'!$J:$J,(MATCH($B:$B,'IP UPL Gap Data'!$D:$D,0))),0)</f>
        <v>0</v>
      </c>
      <c r="R25" s="9">
        <f>IFERROR(INDEX('OP UPL Gap Data'!G:G,(MATCH('UPL UHRIP Analysis by Provider'!$B:$B,'OP UPL Gap Data'!$D:$D,0))),0)</f>
        <v>0</v>
      </c>
      <c r="S25" s="9">
        <f>IFERROR(INDEX('OP UPL Gap Data'!H:H,(MATCH('UPL UHRIP Analysis by Provider'!$B:$B,'OP UPL Gap Data'!$D:$D,0))),0)</f>
        <v>0</v>
      </c>
      <c r="T25" s="4">
        <f>IFERROR(INDEX('IP UPL Gap Data'!$H:$H,(MATCH($B:$B,'IP UPL Gap Data'!$D:$D,0))),0)</f>
        <v>0</v>
      </c>
      <c r="U25" s="4">
        <f>IFERROR(INDEX('OP UPL Gap Data'!I:I,(MATCH('UPL UHRIP Analysis by Provider'!B:B,'OP UPL Gap Data'!D:D,0))),0)</f>
        <v>0</v>
      </c>
      <c r="V25" s="4">
        <f>IFERROR(INDEX('IP UPL Gap Data'!$N:$N,(MATCH($B:$B,'IP UPL Gap Data'!$D:$D,0))),0)</f>
        <v>0</v>
      </c>
    </row>
    <row r="26" spans="1:22" ht="23.5">
      <c r="A26" s="10" t="s">
        <v>1560</v>
      </c>
      <c r="B26" s="13" t="s">
        <v>1560</v>
      </c>
      <c r="C26" s="11" t="s">
        <v>1561</v>
      </c>
      <c r="D26" s="11"/>
      <c r="E26" s="12" t="s">
        <v>1562</v>
      </c>
      <c r="F26" s="11" t="s">
        <v>226</v>
      </c>
      <c r="G26" s="11" t="s">
        <v>495</v>
      </c>
      <c r="H26" s="13" t="s">
        <v>1632</v>
      </c>
      <c r="I26" s="9">
        <f>IFERROR(INDEX('PGY4 AA Encounters IP OP Split'!$L:$L,(MATCH($B:$B,'PGY4 AA Encounters IP OP Split'!$D:$D,0))),0)</f>
        <v>0</v>
      </c>
      <c r="J26" s="9">
        <f>IFERROR(INDEX('PGY4 AA Encounters IP OP Split'!$M:$M,(MATCH($B:$B,'PGY4 AA Encounters IP OP Split'!$D:$D,0))),0)</f>
        <v>0</v>
      </c>
      <c r="K26" s="9">
        <f t="shared" si="0"/>
        <v>0</v>
      </c>
      <c r="L26" s="71">
        <f>INDEX('Revised PGY4 Percent Increases'!J:J,(MATCH(H:H,'Revised PGY4 Percent Increases'!A:A,0)))</f>
        <v>0.63150332512287011</v>
      </c>
      <c r="M26" s="9">
        <f t="shared" si="1"/>
        <v>0</v>
      </c>
      <c r="N26" s="4">
        <f t="shared" si="2"/>
        <v>0</v>
      </c>
      <c r="O26" s="4">
        <f t="shared" si="3"/>
        <v>0</v>
      </c>
      <c r="P26" s="9">
        <f>IFERROR(INDEX('IP UPL Gap Data'!$I:$I,(MATCH($B:$B,'IP UPL Gap Data'!$D:$D,0))),0)</f>
        <v>0</v>
      </c>
      <c r="Q26" s="9">
        <f>IFERROR(INDEX('IP UPL Gap Data'!$J:$J,(MATCH($B:$B,'IP UPL Gap Data'!$D:$D,0))),0)</f>
        <v>0</v>
      </c>
      <c r="R26" s="9">
        <f>IFERROR(INDEX('OP UPL Gap Data'!G:G,(MATCH('UPL UHRIP Analysis by Provider'!$B:$B,'OP UPL Gap Data'!$D:$D,0))),0)</f>
        <v>0</v>
      </c>
      <c r="S26" s="9">
        <f>IFERROR(INDEX('OP UPL Gap Data'!H:H,(MATCH('UPL UHRIP Analysis by Provider'!$B:$B,'OP UPL Gap Data'!$D:$D,0))),0)</f>
        <v>0</v>
      </c>
      <c r="T26" s="4">
        <f>IFERROR(INDEX('IP UPL Gap Data'!$H:$H,(MATCH($B:$B,'IP UPL Gap Data'!$D:$D,0))),0)</f>
        <v>0</v>
      </c>
      <c r="U26" s="4">
        <f>IFERROR(INDEX('OP UPL Gap Data'!I:I,(MATCH('UPL UHRIP Analysis by Provider'!B:B,'OP UPL Gap Data'!D:D,0))),0)</f>
        <v>0</v>
      </c>
      <c r="V26" s="4">
        <f>IFERROR(INDEX('IP UPL Gap Data'!$N:$N,(MATCH($B:$B,'IP UPL Gap Data'!$D:$D,0))),0)</f>
        <v>0</v>
      </c>
    </row>
    <row r="27" spans="1:22" ht="23.5">
      <c r="A27" s="10" t="s">
        <v>874</v>
      </c>
      <c r="B27" s="13" t="s">
        <v>874</v>
      </c>
      <c r="C27" s="11" t="s">
        <v>875</v>
      </c>
      <c r="D27" s="11"/>
      <c r="E27" s="12" t="s">
        <v>876</v>
      </c>
      <c r="F27" s="11" t="s">
        <v>1529</v>
      </c>
      <c r="G27" s="11" t="s">
        <v>495</v>
      </c>
      <c r="H27" s="13" t="s">
        <v>1677</v>
      </c>
      <c r="I27" s="9">
        <f>IFERROR(INDEX('PGY4 AA Encounters IP OP Split'!$L:$L,(MATCH($B:$B,'PGY4 AA Encounters IP OP Split'!$D:$D,0))),0)</f>
        <v>1180872.4763683327</v>
      </c>
      <c r="J27" s="9">
        <f>IFERROR(INDEX('PGY4 AA Encounters IP OP Split'!$M:$M,(MATCH($B:$B,'PGY4 AA Encounters IP OP Split'!$D:$D,0))),0)</f>
        <v>2080567.8128261226</v>
      </c>
      <c r="K27" s="9">
        <f t="shared" si="0"/>
        <v>3261440.2891944554</v>
      </c>
      <c r="L27" s="71">
        <f>INDEX('Revised PGY4 Percent Increases'!J:J,(MATCH(H:H,'Revised PGY4 Percent Increases'!A:A,0)))</f>
        <v>0.4</v>
      </c>
      <c r="M27" s="9">
        <f t="shared" si="1"/>
        <v>1304576.1156777823</v>
      </c>
      <c r="N27" s="4">
        <f t="shared" si="2"/>
        <v>472348.99054733315</v>
      </c>
      <c r="O27" s="4">
        <f t="shared" si="3"/>
        <v>832227.12513044907</v>
      </c>
      <c r="P27" s="9">
        <f>IFERROR(INDEX('IP UPL Gap Data'!$I:$I,(MATCH($B:$B,'IP UPL Gap Data'!$D:$D,0))),0)</f>
        <v>1298555.5356959989</v>
      </c>
      <c r="Q27" s="9">
        <f>IFERROR(INDEX('IP UPL Gap Data'!$J:$J,(MATCH($B:$B,'IP UPL Gap Data'!$D:$D,0))),0)</f>
        <v>797552.88000000012</v>
      </c>
      <c r="R27" s="9">
        <f>IFERROR(INDEX('OP UPL Gap Data'!G:G,(MATCH('UPL UHRIP Analysis by Provider'!$B:$B,'OP UPL Gap Data'!$D:$D,0))),0)</f>
        <v>1651535.7445201515</v>
      </c>
      <c r="S27" s="9">
        <f>IFERROR(INDEX('OP UPL Gap Data'!H:H,(MATCH('UPL UHRIP Analysis by Provider'!$B:$B,'OP UPL Gap Data'!$D:$D,0))),0)</f>
        <v>1424118.7985989014</v>
      </c>
      <c r="T27" s="4">
        <f>IFERROR(INDEX('IP UPL Gap Data'!$H:$H,(MATCH($B:$B,'IP UPL Gap Data'!$D:$D,0))),0)</f>
        <v>501002.65569599881</v>
      </c>
      <c r="U27" s="4">
        <f>IFERROR(INDEX('OP UPL Gap Data'!I:I,(MATCH('UPL UHRIP Analysis by Provider'!B:B,'OP UPL Gap Data'!D:D,0))),0)</f>
        <v>227416.94592125015</v>
      </c>
      <c r="V27" s="4">
        <f>IFERROR(INDEX('IP UPL Gap Data'!$N:$N,(MATCH($B:$B,'IP UPL Gap Data'!$D:$D,0))),0)</f>
        <v>0</v>
      </c>
    </row>
    <row r="28" spans="1:22" ht="23.5">
      <c r="A28" s="10" t="s">
        <v>841</v>
      </c>
      <c r="B28" s="13" t="s">
        <v>841</v>
      </c>
      <c r="C28" s="11" t="s">
        <v>842</v>
      </c>
      <c r="D28" s="11"/>
      <c r="E28" s="12" t="s">
        <v>843</v>
      </c>
      <c r="F28" s="11" t="s">
        <v>1620</v>
      </c>
      <c r="G28" s="11" t="s">
        <v>495</v>
      </c>
      <c r="H28" s="13" t="s">
        <v>1675</v>
      </c>
      <c r="I28" s="9">
        <f>IFERROR(INDEX('PGY4 AA Encounters IP OP Split'!$L:$L,(MATCH($B:$B,'PGY4 AA Encounters IP OP Split'!$D:$D,0))),0)</f>
        <v>309875.22489873954</v>
      </c>
      <c r="J28" s="9">
        <f>IFERROR(INDEX('PGY4 AA Encounters IP OP Split'!$M:$M,(MATCH($B:$B,'PGY4 AA Encounters IP OP Split'!$D:$D,0))),0)</f>
        <v>1222267.7348028615</v>
      </c>
      <c r="K28" s="9">
        <f t="shared" si="0"/>
        <v>1532142.959701601</v>
      </c>
      <c r="L28" s="71">
        <f>INDEX('Revised PGY4 Percent Increases'!J:J,(MATCH(H:H,'Revised PGY4 Percent Increases'!A:A,0)))</f>
        <v>0.4</v>
      </c>
      <c r="M28" s="9">
        <f t="shared" si="1"/>
        <v>612857.18388064043</v>
      </c>
      <c r="N28" s="4">
        <f t="shared" si="2"/>
        <v>123950.08995949582</v>
      </c>
      <c r="O28" s="4">
        <f t="shared" si="3"/>
        <v>488907.09392114461</v>
      </c>
      <c r="P28" s="9">
        <f>IFERROR(INDEX('IP UPL Gap Data'!$I:$I,(MATCH($B:$B,'IP UPL Gap Data'!$D:$D,0))),0)</f>
        <v>1071007.736495214</v>
      </c>
      <c r="Q28" s="9">
        <f>IFERROR(INDEX('IP UPL Gap Data'!$J:$J,(MATCH($B:$B,'IP UPL Gap Data'!$D:$D,0))),0)</f>
        <v>299269.67999999993</v>
      </c>
      <c r="R28" s="9">
        <f>IFERROR(INDEX('OP UPL Gap Data'!G:G,(MATCH('UPL UHRIP Analysis by Provider'!$B:$B,'OP UPL Gap Data'!$D:$D,0))),0)</f>
        <v>321155.79118727654</v>
      </c>
      <c r="S28" s="9">
        <f>IFERROR(INDEX('OP UPL Gap Data'!H:H,(MATCH('UPL UHRIP Analysis by Provider'!$B:$B,'OP UPL Gap Data'!$D:$D,0))),0)</f>
        <v>582290.32000000007</v>
      </c>
      <c r="T28" s="4">
        <f>IFERROR(INDEX('IP UPL Gap Data'!$H:$H,(MATCH($B:$B,'IP UPL Gap Data'!$D:$D,0))),0)</f>
        <v>771738.05649521411</v>
      </c>
      <c r="U28" s="4">
        <f>IFERROR(INDEX('OP UPL Gap Data'!I:I,(MATCH('UPL UHRIP Analysis by Provider'!B:B,'OP UPL Gap Data'!D:D,0))),0)</f>
        <v>-261134.52881272353</v>
      </c>
      <c r="V28" s="4">
        <f>IFERROR(INDEX('IP UPL Gap Data'!$N:$N,(MATCH($B:$B,'IP UPL Gap Data'!$D:$D,0))),0)</f>
        <v>0</v>
      </c>
    </row>
    <row r="29" spans="1:22" ht="23.5">
      <c r="A29" s="10" t="s">
        <v>1191</v>
      </c>
      <c r="B29" s="13" t="s">
        <v>1191</v>
      </c>
      <c r="C29" s="11" t="s">
        <v>1192</v>
      </c>
      <c r="D29" s="11"/>
      <c r="E29" s="12" t="s">
        <v>1193</v>
      </c>
      <c r="F29" s="11" t="s">
        <v>1620</v>
      </c>
      <c r="G29" s="11" t="s">
        <v>495</v>
      </c>
      <c r="H29" s="13" t="s">
        <v>1675</v>
      </c>
      <c r="I29" s="9">
        <f>IFERROR(INDEX('PGY4 AA Encounters IP OP Split'!$L:$L,(MATCH($B:$B,'PGY4 AA Encounters IP OP Split'!$D:$D,0))),0)</f>
        <v>385555.94798381231</v>
      </c>
      <c r="J29" s="9">
        <f>IFERROR(INDEX('PGY4 AA Encounters IP OP Split'!$M:$M,(MATCH($B:$B,'PGY4 AA Encounters IP OP Split'!$D:$D,0))),0)</f>
        <v>951928.21890101605</v>
      </c>
      <c r="K29" s="9">
        <f t="shared" si="0"/>
        <v>1337484.1668848284</v>
      </c>
      <c r="L29" s="71">
        <f>INDEX('Revised PGY4 Percent Increases'!J:J,(MATCH(H:H,'Revised PGY4 Percent Increases'!A:A,0)))</f>
        <v>0.4</v>
      </c>
      <c r="M29" s="9">
        <f t="shared" si="1"/>
        <v>534993.66675393132</v>
      </c>
      <c r="N29" s="4">
        <f t="shared" si="2"/>
        <v>154222.37919352492</v>
      </c>
      <c r="O29" s="4">
        <f t="shared" si="3"/>
        <v>380771.28756040643</v>
      </c>
      <c r="P29" s="9">
        <f>IFERROR(INDEX('IP UPL Gap Data'!$I:$I,(MATCH($B:$B,'IP UPL Gap Data'!$D:$D,0))),0)</f>
        <v>200383.43837756582</v>
      </c>
      <c r="Q29" s="9">
        <f>IFERROR(INDEX('IP UPL Gap Data'!$J:$J,(MATCH($B:$B,'IP UPL Gap Data'!$D:$D,0))),0)</f>
        <v>238608.88</v>
      </c>
      <c r="R29" s="9">
        <f>IFERROR(INDEX('OP UPL Gap Data'!G:G,(MATCH('UPL UHRIP Analysis by Provider'!$B:$B,'OP UPL Gap Data'!$D:$D,0))),0)</f>
        <v>1116431.4991010544</v>
      </c>
      <c r="S29" s="9">
        <f>IFERROR(INDEX('OP UPL Gap Data'!H:H,(MATCH('UPL UHRIP Analysis by Provider'!$B:$B,'OP UPL Gap Data'!$D:$D,0))),0)</f>
        <v>509197.23</v>
      </c>
      <c r="T29" s="4">
        <f>IFERROR(INDEX('IP UPL Gap Data'!$H:$H,(MATCH($B:$B,'IP UPL Gap Data'!$D:$D,0))),0)</f>
        <v>-38225.441622434184</v>
      </c>
      <c r="U29" s="4">
        <f>IFERROR(INDEX('OP UPL Gap Data'!I:I,(MATCH('UPL UHRIP Analysis by Provider'!B:B,'OP UPL Gap Data'!D:D,0))),0)</f>
        <v>607234.26910105441</v>
      </c>
      <c r="V29" s="4">
        <f>IFERROR(INDEX('IP UPL Gap Data'!$N:$N,(MATCH($B:$B,'IP UPL Gap Data'!$D:$D,0))),0)</f>
        <v>0</v>
      </c>
    </row>
    <row r="30" spans="1:22">
      <c r="A30" s="10" t="s">
        <v>1224</v>
      </c>
      <c r="B30" s="13" t="s">
        <v>1224</v>
      </c>
      <c r="C30" s="11" t="s">
        <v>1225</v>
      </c>
      <c r="D30" s="11"/>
      <c r="E30" s="12" t="s">
        <v>1226</v>
      </c>
      <c r="F30" s="11" t="s">
        <v>1667</v>
      </c>
      <c r="G30" s="11" t="s">
        <v>495</v>
      </c>
      <c r="H30" s="13" t="s">
        <v>1693</v>
      </c>
      <c r="I30" s="9">
        <f>IFERROR(INDEX('PGY4 AA Encounters IP OP Split'!$L:$L,(MATCH($B:$B,'PGY4 AA Encounters IP OP Split'!$D:$D,0))),0)</f>
        <v>47112249.051071279</v>
      </c>
      <c r="J30" s="9">
        <f>IFERROR(INDEX('PGY4 AA Encounters IP OP Split'!$M:$M,(MATCH($B:$B,'PGY4 AA Encounters IP OP Split'!$D:$D,0))),0)</f>
        <v>29714332.351800181</v>
      </c>
      <c r="K30" s="9">
        <f t="shared" si="0"/>
        <v>76826581.40287146</v>
      </c>
      <c r="L30" s="71">
        <f>INDEX('Revised PGY4 Percent Increases'!J:J,(MATCH(H:H,'Revised PGY4 Percent Increases'!A:A,0)))</f>
        <v>0.4</v>
      </c>
      <c r="M30" s="9">
        <f t="shared" si="1"/>
        <v>30730632.561148584</v>
      </c>
      <c r="N30" s="4">
        <f t="shared" si="2"/>
        <v>18844899.620428514</v>
      </c>
      <c r="O30" s="4">
        <f t="shared" si="3"/>
        <v>11885732.940720074</v>
      </c>
      <c r="P30" s="9">
        <f>IFERROR(INDEX('IP UPL Gap Data'!$I:$I,(MATCH($B:$B,'IP UPL Gap Data'!$D:$D,0))),0)</f>
        <v>111018947.59077172</v>
      </c>
      <c r="Q30" s="9">
        <f>IFERROR(INDEX('IP UPL Gap Data'!$J:$J,(MATCH($B:$B,'IP UPL Gap Data'!$D:$D,0))),0)</f>
        <v>53801502.702700734</v>
      </c>
      <c r="R30" s="9">
        <f>IFERROR(INDEX('OP UPL Gap Data'!G:G,(MATCH('UPL UHRIP Analysis by Provider'!$B:$B,'OP UPL Gap Data'!$D:$D,0))),0)</f>
        <v>28170244.202986419</v>
      </c>
      <c r="S30" s="9">
        <f>IFERROR(INDEX('OP UPL Gap Data'!H:H,(MATCH('UPL UHRIP Analysis by Provider'!$B:$B,'OP UPL Gap Data'!$D:$D,0))),0)</f>
        <v>16732283.697091212</v>
      </c>
      <c r="T30" s="4">
        <f>IFERROR(INDEX('IP UPL Gap Data'!$H:$H,(MATCH($B:$B,'IP UPL Gap Data'!$D:$D,0))),0)</f>
        <v>1675809.8880709857</v>
      </c>
      <c r="U30" s="4">
        <f>IFERROR(INDEX('OP UPL Gap Data'!I:I,(MATCH('UPL UHRIP Analysis by Provider'!B:B,'OP UPL Gap Data'!D:D,0))),0)</f>
        <v>11437960.505895207</v>
      </c>
      <c r="V30" s="4">
        <f>IFERROR(INDEX('IP UPL Gap Data'!$N:$N,(MATCH($B:$B,'IP UPL Gap Data'!$D:$D,0))),0)</f>
        <v>55541635</v>
      </c>
    </row>
    <row r="31" spans="1:22">
      <c r="A31" s="10" t="s">
        <v>58</v>
      </c>
      <c r="B31" s="13" t="s">
        <v>58</v>
      </c>
      <c r="C31" s="11" t="s">
        <v>59</v>
      </c>
      <c r="D31" s="11"/>
      <c r="E31" s="12" t="s">
        <v>60</v>
      </c>
      <c r="F31" s="11" t="s">
        <v>1630</v>
      </c>
      <c r="G31" s="11" t="s">
        <v>227</v>
      </c>
      <c r="H31" s="13" t="s">
        <v>1631</v>
      </c>
      <c r="I31" s="9">
        <f>IFERROR(INDEX('PGY4 AA Encounters IP OP Split'!$L:$L,(MATCH($B:$B,'PGY4 AA Encounters IP OP Split'!$D:$D,0))),0)</f>
        <v>127257176.55259296</v>
      </c>
      <c r="J31" s="9">
        <f>IFERROR(INDEX('PGY4 AA Encounters IP OP Split'!$M:$M,(MATCH($B:$B,'PGY4 AA Encounters IP OP Split'!$D:$D,0))),0)</f>
        <v>153204188.70924261</v>
      </c>
      <c r="K31" s="9">
        <f t="shared" si="0"/>
        <v>280461365.26183558</v>
      </c>
      <c r="L31" s="71">
        <f>INDEX('Revised PGY4 Percent Increases'!J:J,(MATCH(H:H,'Revised PGY4 Percent Increases'!A:A,0)))</f>
        <v>0.43480364636271812</v>
      </c>
      <c r="M31" s="9">
        <f t="shared" si="1"/>
        <v>121945624.27971227</v>
      </c>
      <c r="N31" s="4">
        <f t="shared" si="2"/>
        <v>55331884.390891612</v>
      </c>
      <c r="O31" s="4">
        <f t="shared" si="3"/>
        <v>66613739.888820656</v>
      </c>
      <c r="P31" s="9">
        <f>IFERROR(INDEX('IP UPL Gap Data'!$I:$I,(MATCH($B:$B,'IP UPL Gap Data'!$D:$D,0))),0)</f>
        <v>319570174.04781395</v>
      </c>
      <c r="Q31" s="9">
        <f>IFERROR(INDEX('IP UPL Gap Data'!$J:$J,(MATCH($B:$B,'IP UPL Gap Data'!$D:$D,0))),0)</f>
        <v>128320607.83235294</v>
      </c>
      <c r="R31" s="9">
        <f>IFERROR(INDEX('OP UPL Gap Data'!G:G,(MATCH('UPL UHRIP Analysis by Provider'!$B:$B,'OP UPL Gap Data'!$D:$D,0))),0)</f>
        <v>86423606.905043676</v>
      </c>
      <c r="S31" s="9">
        <f>IFERROR(INDEX('OP UPL Gap Data'!H:H,(MATCH('UPL UHRIP Analysis by Provider'!$B:$B,'OP UPL Gap Data'!$D:$D,0))),0)</f>
        <v>114726151.27215685</v>
      </c>
      <c r="T31" s="4">
        <f>IFERROR(INDEX('IP UPL Gap Data'!$H:$H,(MATCH($B:$B,'IP UPL Gap Data'!$D:$D,0))),0)</f>
        <v>191249566.21546102</v>
      </c>
      <c r="U31" s="4">
        <f>IFERROR(INDEX('OP UPL Gap Data'!I:I,(MATCH('UPL UHRIP Analysis by Provider'!B:B,'OP UPL Gap Data'!D:D,0))),0)</f>
        <v>-28302544.367113173</v>
      </c>
      <c r="V31" s="4">
        <f>IFERROR(INDEX('IP UPL Gap Data'!$N:$N,(MATCH($B:$B,'IP UPL Gap Data'!$D:$D,0))),0)</f>
        <v>0</v>
      </c>
    </row>
    <row r="32" spans="1:22">
      <c r="A32" s="10" t="s">
        <v>61</v>
      </c>
      <c r="B32" s="13" t="s">
        <v>61</v>
      </c>
      <c r="C32" s="11" t="s">
        <v>62</v>
      </c>
      <c r="D32" s="11"/>
      <c r="E32" s="12" t="s">
        <v>63</v>
      </c>
      <c r="F32" s="11" t="s">
        <v>1630</v>
      </c>
      <c r="G32" s="11" t="s">
        <v>227</v>
      </c>
      <c r="H32" s="13" t="s">
        <v>1631</v>
      </c>
      <c r="I32" s="9">
        <f>IFERROR(INDEX('PGY4 AA Encounters IP OP Split'!$L:$L,(MATCH($B:$B,'PGY4 AA Encounters IP OP Split'!$D:$D,0))),0)</f>
        <v>7307566.5489718737</v>
      </c>
      <c r="J32" s="9">
        <f>IFERROR(INDEX('PGY4 AA Encounters IP OP Split'!$M:$M,(MATCH($B:$B,'PGY4 AA Encounters IP OP Split'!$D:$D,0))),0)</f>
        <v>40680617.691975363</v>
      </c>
      <c r="K32" s="9">
        <f t="shared" si="0"/>
        <v>47988184.240947239</v>
      </c>
      <c r="L32" s="71">
        <f>INDEX('Revised PGY4 Percent Increases'!J:J,(MATCH(H:H,'Revised PGY4 Percent Increases'!A:A,0)))</f>
        <v>0.43480364636271812</v>
      </c>
      <c r="M32" s="9">
        <f t="shared" si="1"/>
        <v>20865437.490289785</v>
      </c>
      <c r="N32" s="4">
        <f t="shared" si="2"/>
        <v>3177356.581531195</v>
      </c>
      <c r="O32" s="4">
        <f t="shared" si="3"/>
        <v>17688080.908758588</v>
      </c>
      <c r="P32" s="9">
        <f>IFERROR(INDEX('IP UPL Gap Data'!$I:$I,(MATCH($B:$B,'IP UPL Gap Data'!$D:$D,0))),0)</f>
        <v>897383.66689747688</v>
      </c>
      <c r="Q32" s="9">
        <f>IFERROR(INDEX('IP UPL Gap Data'!$J:$J,(MATCH($B:$B,'IP UPL Gap Data'!$D:$D,0))),0)</f>
        <v>7817726.3983333334</v>
      </c>
      <c r="R32" s="9">
        <f>IFERROR(INDEX('OP UPL Gap Data'!G:G,(MATCH('UPL UHRIP Analysis by Provider'!$B:$B,'OP UPL Gap Data'!$D:$D,0))),0)</f>
        <v>30123452.876404203</v>
      </c>
      <c r="S32" s="9">
        <f>IFERROR(INDEX('OP UPL Gap Data'!H:H,(MATCH('UPL UHRIP Analysis by Provider'!$B:$B,'OP UPL Gap Data'!$D:$D,0))),0)</f>
        <v>32987785.234999999</v>
      </c>
      <c r="T32" s="4">
        <f>IFERROR(INDEX('IP UPL Gap Data'!$H:$H,(MATCH($B:$B,'IP UPL Gap Data'!$D:$D,0))),0)</f>
        <v>-6920342.7314358568</v>
      </c>
      <c r="U32" s="4">
        <f>IFERROR(INDEX('OP UPL Gap Data'!I:I,(MATCH('UPL UHRIP Analysis by Provider'!B:B,'OP UPL Gap Data'!D:D,0))),0)</f>
        <v>-2864332.3585957959</v>
      </c>
      <c r="V32" s="4">
        <f>IFERROR(INDEX('IP UPL Gap Data'!$N:$N,(MATCH($B:$B,'IP UPL Gap Data'!$D:$D,0))),0)</f>
        <v>0</v>
      </c>
    </row>
    <row r="33" spans="1:22">
      <c r="A33" s="10" t="s">
        <v>441</v>
      </c>
      <c r="B33" s="13" t="s">
        <v>441</v>
      </c>
      <c r="C33" s="11" t="s">
        <v>442</v>
      </c>
      <c r="D33" s="11"/>
      <c r="E33" s="12" t="s">
        <v>443</v>
      </c>
      <c r="F33" s="11" t="s">
        <v>1630</v>
      </c>
      <c r="G33" s="11" t="s">
        <v>227</v>
      </c>
      <c r="H33" s="13" t="s">
        <v>1631</v>
      </c>
      <c r="I33" s="9">
        <f>IFERROR(INDEX('PGY4 AA Encounters IP OP Split'!$L:$L,(MATCH($B:$B,'PGY4 AA Encounters IP OP Split'!$D:$D,0))),0)</f>
        <v>3311831.2225719159</v>
      </c>
      <c r="J33" s="9">
        <f>IFERROR(INDEX('PGY4 AA Encounters IP OP Split'!$M:$M,(MATCH($B:$B,'PGY4 AA Encounters IP OP Split'!$D:$D,0))),0)</f>
        <v>1450269.8442994452</v>
      </c>
      <c r="K33" s="9">
        <f t="shared" si="0"/>
        <v>4762101.0668713609</v>
      </c>
      <c r="L33" s="71">
        <f>INDEX('Revised PGY4 Percent Increases'!J:J,(MATCH(H:H,'Revised PGY4 Percent Increases'!A:A,0)))</f>
        <v>0.43480364636271812</v>
      </c>
      <c r="M33" s="9">
        <f t="shared" si="1"/>
        <v>2070578.9082234579</v>
      </c>
      <c r="N33" s="4">
        <f t="shared" si="2"/>
        <v>1439996.2917121677</v>
      </c>
      <c r="O33" s="4">
        <f t="shared" si="3"/>
        <v>630582.61651129019</v>
      </c>
      <c r="P33" s="9">
        <f>IFERROR(INDEX('IP UPL Gap Data'!$I:$I,(MATCH($B:$B,'IP UPL Gap Data'!$D:$D,0))),0)</f>
        <v>2095634.7934058867</v>
      </c>
      <c r="Q33" s="9">
        <f>IFERROR(INDEX('IP UPL Gap Data'!$J:$J,(MATCH($B:$B,'IP UPL Gap Data'!$D:$D,0))),0)</f>
        <v>3940195.2062745099</v>
      </c>
      <c r="R33" s="9">
        <f>IFERROR(INDEX('OP UPL Gap Data'!G:G,(MATCH('UPL UHRIP Analysis by Provider'!$B:$B,'OP UPL Gap Data'!$D:$D,0))),0)</f>
        <v>-4456626.6621769536</v>
      </c>
      <c r="S33" s="9">
        <f>IFERROR(INDEX('OP UPL Gap Data'!H:H,(MATCH('UPL UHRIP Analysis by Provider'!$B:$B,'OP UPL Gap Data'!$D:$D,0))),0)</f>
        <v>511850.74088235293</v>
      </c>
      <c r="T33" s="4">
        <f>IFERROR(INDEX('IP UPL Gap Data'!$H:$H,(MATCH($B:$B,'IP UPL Gap Data'!$D:$D,0))),0)</f>
        <v>-1844560.4128686232</v>
      </c>
      <c r="U33" s="4">
        <f>IFERROR(INDEX('OP UPL Gap Data'!I:I,(MATCH('UPL UHRIP Analysis by Provider'!B:B,'OP UPL Gap Data'!D:D,0))),0)</f>
        <v>-4968477.4030593066</v>
      </c>
      <c r="V33" s="4">
        <f>IFERROR(INDEX('IP UPL Gap Data'!$N:$N,(MATCH($B:$B,'IP UPL Gap Data'!$D:$D,0))),0)</f>
        <v>0</v>
      </c>
    </row>
    <row r="34" spans="1:22">
      <c r="A34" s="10" t="s">
        <v>952</v>
      </c>
      <c r="B34" s="13" t="s">
        <v>952</v>
      </c>
      <c r="C34" s="11" t="s">
        <v>953</v>
      </c>
      <c r="D34" s="11"/>
      <c r="E34" s="12" t="s">
        <v>954</v>
      </c>
      <c r="F34" s="11" t="s">
        <v>1630</v>
      </c>
      <c r="G34" s="11" t="s">
        <v>227</v>
      </c>
      <c r="H34" s="13" t="s">
        <v>1631</v>
      </c>
      <c r="I34" s="9">
        <f>IFERROR(INDEX('PGY4 AA Encounters IP OP Split'!$L:$L,(MATCH($B:$B,'PGY4 AA Encounters IP OP Split'!$D:$D,0))),0)</f>
        <v>5436428.0974585889</v>
      </c>
      <c r="J34" s="9">
        <f>IFERROR(INDEX('PGY4 AA Encounters IP OP Split'!$M:$M,(MATCH($B:$B,'PGY4 AA Encounters IP OP Split'!$D:$D,0))),0)</f>
        <v>261386.01936487548</v>
      </c>
      <c r="K34" s="9">
        <f t="shared" si="0"/>
        <v>5697814.1168234646</v>
      </c>
      <c r="L34" s="71">
        <f>INDEX('Revised PGY4 Percent Increases'!J:J,(MATCH(H:H,'Revised PGY4 Percent Increases'!A:A,0)))</f>
        <v>0.43480364636271812</v>
      </c>
      <c r="M34" s="9">
        <f t="shared" si="1"/>
        <v>2477430.354291813</v>
      </c>
      <c r="N34" s="4">
        <f t="shared" si="2"/>
        <v>2363778.759963729</v>
      </c>
      <c r="O34" s="4">
        <f t="shared" si="3"/>
        <v>113651.59432808391</v>
      </c>
      <c r="P34" s="9">
        <f>IFERROR(INDEX('IP UPL Gap Data'!$I:$I,(MATCH($B:$B,'IP UPL Gap Data'!$D:$D,0))),0)</f>
        <v>5613184.5748369647</v>
      </c>
      <c r="Q34" s="9">
        <f>IFERROR(INDEX('IP UPL Gap Data'!$J:$J,(MATCH($B:$B,'IP UPL Gap Data'!$D:$D,0))),0)</f>
        <v>4486778.7777450979</v>
      </c>
      <c r="R34" s="9">
        <f>IFERROR(INDEX('OP UPL Gap Data'!G:G,(MATCH('UPL UHRIP Analysis by Provider'!$B:$B,'OP UPL Gap Data'!$D:$D,0))),0)</f>
        <v>171474.29950782537</v>
      </c>
      <c r="S34" s="9">
        <f>IFERROR(INDEX('OP UPL Gap Data'!H:H,(MATCH('UPL UHRIP Analysis by Provider'!$B:$B,'OP UPL Gap Data'!$D:$D,0))),0)</f>
        <v>288118.00647058821</v>
      </c>
      <c r="T34" s="4">
        <f>IFERROR(INDEX('IP UPL Gap Data'!$H:$H,(MATCH($B:$B,'IP UPL Gap Data'!$D:$D,0))),0)</f>
        <v>1126405.7970918668</v>
      </c>
      <c r="U34" s="4">
        <f>IFERROR(INDEX('OP UPL Gap Data'!I:I,(MATCH('UPL UHRIP Analysis by Provider'!B:B,'OP UPL Gap Data'!D:D,0))),0)</f>
        <v>-116643.70696276284</v>
      </c>
      <c r="V34" s="4">
        <f>IFERROR(INDEX('IP UPL Gap Data'!$N:$N,(MATCH($B:$B,'IP UPL Gap Data'!$D:$D,0))),0)</f>
        <v>0</v>
      </c>
    </row>
    <row r="35" spans="1:22">
      <c r="A35" s="10" t="s">
        <v>1260</v>
      </c>
      <c r="B35" s="13" t="s">
        <v>1260</v>
      </c>
      <c r="C35" s="11" t="s">
        <v>1261</v>
      </c>
      <c r="D35" s="11"/>
      <c r="E35" s="12" t="s">
        <v>1262</v>
      </c>
      <c r="F35" s="11" t="s">
        <v>1209</v>
      </c>
      <c r="G35" s="11" t="s">
        <v>227</v>
      </c>
      <c r="H35" s="13" t="s">
        <v>1700</v>
      </c>
      <c r="I35" s="9">
        <f>IFERROR(INDEX('PGY4 AA Encounters IP OP Split'!$L:$L,(MATCH($B:$B,'PGY4 AA Encounters IP OP Split'!$D:$D,0))),0)</f>
        <v>3096693.7385737025</v>
      </c>
      <c r="J35" s="9">
        <f>IFERROR(INDEX('PGY4 AA Encounters IP OP Split'!$M:$M,(MATCH($B:$B,'PGY4 AA Encounters IP OP Split'!$D:$D,0))),0)</f>
        <v>767166.39434872253</v>
      </c>
      <c r="K35" s="9">
        <f t="shared" si="0"/>
        <v>3863860.1329224249</v>
      </c>
      <c r="L35" s="71">
        <f>INDEX('Revised PGY4 Percent Increases'!J:J,(MATCH(H:H,'Revised PGY4 Percent Increases'!A:A,0)))</f>
        <v>0</v>
      </c>
      <c r="M35" s="9">
        <f t="shared" si="1"/>
        <v>0</v>
      </c>
      <c r="N35" s="4">
        <f t="shared" si="2"/>
        <v>0</v>
      </c>
      <c r="O35" s="4">
        <f t="shared" si="3"/>
        <v>0</v>
      </c>
      <c r="P35" s="9">
        <f>IFERROR(INDEX('IP UPL Gap Data'!$I:$I,(MATCH($B:$B,'IP UPL Gap Data'!$D:$D,0))),0)</f>
        <v>0</v>
      </c>
      <c r="Q35" s="9">
        <f>IFERROR(INDEX('IP UPL Gap Data'!$J:$J,(MATCH($B:$B,'IP UPL Gap Data'!$D:$D,0))),0)</f>
        <v>0</v>
      </c>
      <c r="R35" s="9">
        <f>IFERROR(INDEX('OP UPL Gap Data'!G:G,(MATCH('UPL UHRIP Analysis by Provider'!$B:$B,'OP UPL Gap Data'!$D:$D,0))),0)</f>
        <v>0</v>
      </c>
      <c r="S35" s="9">
        <f>IFERROR(INDEX('OP UPL Gap Data'!H:H,(MATCH('UPL UHRIP Analysis by Provider'!$B:$B,'OP UPL Gap Data'!$D:$D,0))),0)</f>
        <v>0</v>
      </c>
      <c r="T35" s="4">
        <f>IFERROR(INDEX('IP UPL Gap Data'!$H:$H,(MATCH($B:$B,'IP UPL Gap Data'!$D:$D,0))),0)</f>
        <v>0</v>
      </c>
      <c r="U35" s="4">
        <f>IFERROR(INDEX('OP UPL Gap Data'!I:I,(MATCH('UPL UHRIP Analysis by Provider'!B:B,'OP UPL Gap Data'!D:D,0))),0)</f>
        <v>0</v>
      </c>
      <c r="V35" s="4">
        <f>IFERROR(INDEX('IP UPL Gap Data'!$N:$N,(MATCH($B:$B,'IP UPL Gap Data'!$D:$D,0))),0)</f>
        <v>0</v>
      </c>
    </row>
    <row r="36" spans="1:22">
      <c r="A36" s="10" t="s">
        <v>1269</v>
      </c>
      <c r="B36" s="13" t="s">
        <v>1269</v>
      </c>
      <c r="C36" s="11" t="s">
        <v>1270</v>
      </c>
      <c r="D36" s="11"/>
      <c r="E36" s="12" t="s">
        <v>1271</v>
      </c>
      <c r="F36" s="11" t="s">
        <v>1209</v>
      </c>
      <c r="G36" s="11" t="s">
        <v>227</v>
      </c>
      <c r="H36" s="13" t="s">
        <v>1700</v>
      </c>
      <c r="I36" s="9">
        <f>IFERROR(INDEX('PGY4 AA Encounters IP OP Split'!$L:$L,(MATCH($B:$B,'PGY4 AA Encounters IP OP Split'!$D:$D,0))),0)</f>
        <v>41319.796431018018</v>
      </c>
      <c r="J36" s="9">
        <f>IFERROR(INDEX('PGY4 AA Encounters IP OP Split'!$M:$M,(MATCH($B:$B,'PGY4 AA Encounters IP OP Split'!$D:$D,0))),0)</f>
        <v>4539.3385755620593</v>
      </c>
      <c r="K36" s="9">
        <f t="shared" si="0"/>
        <v>45859.13500658008</v>
      </c>
      <c r="L36" s="71">
        <f>INDEX('Revised PGY4 Percent Increases'!J:J,(MATCH(H:H,'Revised PGY4 Percent Increases'!A:A,0)))</f>
        <v>0</v>
      </c>
      <c r="M36" s="9">
        <f t="shared" si="1"/>
        <v>0</v>
      </c>
      <c r="N36" s="4">
        <f t="shared" si="2"/>
        <v>0</v>
      </c>
      <c r="O36" s="4">
        <f t="shared" si="3"/>
        <v>0</v>
      </c>
      <c r="P36" s="9">
        <f>IFERROR(INDEX('IP UPL Gap Data'!$I:$I,(MATCH($B:$B,'IP UPL Gap Data'!$D:$D,0))),0)</f>
        <v>0</v>
      </c>
      <c r="Q36" s="9">
        <f>IFERROR(INDEX('IP UPL Gap Data'!$J:$J,(MATCH($B:$B,'IP UPL Gap Data'!$D:$D,0))),0)</f>
        <v>0</v>
      </c>
      <c r="R36" s="9">
        <f>IFERROR(INDEX('OP UPL Gap Data'!G:G,(MATCH('UPL UHRIP Analysis by Provider'!$B:$B,'OP UPL Gap Data'!$D:$D,0))),0)</f>
        <v>0</v>
      </c>
      <c r="S36" s="9">
        <f>IFERROR(INDEX('OP UPL Gap Data'!H:H,(MATCH('UPL UHRIP Analysis by Provider'!$B:$B,'OP UPL Gap Data'!$D:$D,0))),0)</f>
        <v>0</v>
      </c>
      <c r="T36" s="4">
        <f>IFERROR(INDEX('IP UPL Gap Data'!$H:$H,(MATCH($B:$B,'IP UPL Gap Data'!$D:$D,0))),0)</f>
        <v>0</v>
      </c>
      <c r="U36" s="4">
        <f>IFERROR(INDEX('OP UPL Gap Data'!I:I,(MATCH('UPL UHRIP Analysis by Provider'!B:B,'OP UPL Gap Data'!D:D,0))),0)</f>
        <v>0</v>
      </c>
      <c r="V36" s="4">
        <f>IFERROR(INDEX('IP UPL Gap Data'!$N:$N,(MATCH($B:$B,'IP UPL Gap Data'!$D:$D,0))),0)</f>
        <v>0</v>
      </c>
    </row>
    <row r="37" spans="1:22">
      <c r="A37" s="10" t="s">
        <v>1275</v>
      </c>
      <c r="B37" s="13" t="s">
        <v>1275</v>
      </c>
      <c r="C37" s="11" t="s">
        <v>1276</v>
      </c>
      <c r="D37" s="11"/>
      <c r="E37" s="12" t="s">
        <v>1277</v>
      </c>
      <c r="F37" s="11" t="s">
        <v>1209</v>
      </c>
      <c r="G37" s="11" t="s">
        <v>227</v>
      </c>
      <c r="H37" s="13" t="s">
        <v>1700</v>
      </c>
      <c r="I37" s="9">
        <f>IFERROR(INDEX('PGY4 AA Encounters IP OP Split'!$L:$L,(MATCH($B:$B,'PGY4 AA Encounters IP OP Split'!$D:$D,0))),0)</f>
        <v>105498.36925689485</v>
      </c>
      <c r="J37" s="9">
        <f>IFERROR(INDEX('PGY4 AA Encounters IP OP Split'!$M:$M,(MATCH($B:$B,'PGY4 AA Encounters IP OP Split'!$D:$D,0))),0)</f>
        <v>367.57395338489982</v>
      </c>
      <c r="K37" s="9">
        <f t="shared" si="0"/>
        <v>105865.94321027974</v>
      </c>
      <c r="L37" s="71">
        <f>INDEX('Revised PGY4 Percent Increases'!J:J,(MATCH(H:H,'Revised PGY4 Percent Increases'!A:A,0)))</f>
        <v>0</v>
      </c>
      <c r="M37" s="9">
        <f t="shared" si="1"/>
        <v>0</v>
      </c>
      <c r="N37" s="4">
        <f t="shared" si="2"/>
        <v>0</v>
      </c>
      <c r="O37" s="4">
        <f t="shared" si="3"/>
        <v>0</v>
      </c>
      <c r="P37" s="9">
        <f>IFERROR(INDEX('IP UPL Gap Data'!$I:$I,(MATCH($B:$B,'IP UPL Gap Data'!$D:$D,0))),0)</f>
        <v>0</v>
      </c>
      <c r="Q37" s="9">
        <f>IFERROR(INDEX('IP UPL Gap Data'!$J:$J,(MATCH($B:$B,'IP UPL Gap Data'!$D:$D,0))),0)</f>
        <v>0</v>
      </c>
      <c r="R37" s="9">
        <f>IFERROR(INDEX('OP UPL Gap Data'!G:G,(MATCH('UPL UHRIP Analysis by Provider'!$B:$B,'OP UPL Gap Data'!$D:$D,0))),0)</f>
        <v>0</v>
      </c>
      <c r="S37" s="9">
        <f>IFERROR(INDEX('OP UPL Gap Data'!H:H,(MATCH('UPL UHRIP Analysis by Provider'!$B:$B,'OP UPL Gap Data'!$D:$D,0))),0)</f>
        <v>0</v>
      </c>
      <c r="T37" s="4">
        <f>IFERROR(INDEX('IP UPL Gap Data'!$H:$H,(MATCH($B:$B,'IP UPL Gap Data'!$D:$D,0))),0)</f>
        <v>0</v>
      </c>
      <c r="U37" s="4">
        <f>IFERROR(INDEX('OP UPL Gap Data'!I:I,(MATCH('UPL UHRIP Analysis by Provider'!B:B,'OP UPL Gap Data'!D:D,0))),0)</f>
        <v>0</v>
      </c>
      <c r="V37" s="4">
        <f>IFERROR(INDEX('IP UPL Gap Data'!$N:$N,(MATCH($B:$B,'IP UPL Gap Data'!$D:$D,0))),0)</f>
        <v>0</v>
      </c>
    </row>
    <row r="38" spans="1:22">
      <c r="A38" s="10" t="s">
        <v>1278</v>
      </c>
      <c r="B38" s="13" t="s">
        <v>1278</v>
      </c>
      <c r="C38" s="11" t="s">
        <v>1279</v>
      </c>
      <c r="D38" s="11"/>
      <c r="E38" s="12" t="s">
        <v>1280</v>
      </c>
      <c r="F38" s="11" t="s">
        <v>1209</v>
      </c>
      <c r="G38" s="11" t="s">
        <v>227</v>
      </c>
      <c r="H38" s="13" t="s">
        <v>1700</v>
      </c>
      <c r="I38" s="9">
        <f>IFERROR(INDEX('PGY4 AA Encounters IP OP Split'!$L:$L,(MATCH($B:$B,'PGY4 AA Encounters IP OP Split'!$D:$D,0))),0)</f>
        <v>283419.06402643549</v>
      </c>
      <c r="J38" s="9">
        <f>IFERROR(INDEX('PGY4 AA Encounters IP OP Split'!$M:$M,(MATCH($B:$B,'PGY4 AA Encounters IP OP Split'!$D:$D,0))),0)</f>
        <v>554.49373410752662</v>
      </c>
      <c r="K38" s="9">
        <f t="shared" si="0"/>
        <v>283973.55776054302</v>
      </c>
      <c r="L38" s="71">
        <f>INDEX('Revised PGY4 Percent Increases'!J:J,(MATCH(H:H,'Revised PGY4 Percent Increases'!A:A,0)))</f>
        <v>0</v>
      </c>
      <c r="M38" s="9">
        <f t="shared" si="1"/>
        <v>0</v>
      </c>
      <c r="N38" s="4">
        <f t="shared" si="2"/>
        <v>0</v>
      </c>
      <c r="O38" s="4">
        <f t="shared" si="3"/>
        <v>0</v>
      </c>
      <c r="P38" s="9">
        <f>IFERROR(INDEX('IP UPL Gap Data'!$I:$I,(MATCH($B:$B,'IP UPL Gap Data'!$D:$D,0))),0)</f>
        <v>0</v>
      </c>
      <c r="Q38" s="9">
        <f>IFERROR(INDEX('IP UPL Gap Data'!$J:$J,(MATCH($B:$B,'IP UPL Gap Data'!$D:$D,0))),0)</f>
        <v>0</v>
      </c>
      <c r="R38" s="9">
        <f>IFERROR(INDEX('OP UPL Gap Data'!G:G,(MATCH('UPL UHRIP Analysis by Provider'!$B:$B,'OP UPL Gap Data'!$D:$D,0))),0)</f>
        <v>0</v>
      </c>
      <c r="S38" s="9">
        <f>IFERROR(INDEX('OP UPL Gap Data'!H:H,(MATCH('UPL UHRIP Analysis by Provider'!$B:$B,'OP UPL Gap Data'!$D:$D,0))),0)</f>
        <v>0</v>
      </c>
      <c r="T38" s="4">
        <f>IFERROR(INDEX('IP UPL Gap Data'!$H:$H,(MATCH($B:$B,'IP UPL Gap Data'!$D:$D,0))),0)</f>
        <v>0</v>
      </c>
      <c r="U38" s="4">
        <f>IFERROR(INDEX('OP UPL Gap Data'!I:I,(MATCH('UPL UHRIP Analysis by Provider'!B:B,'OP UPL Gap Data'!D:D,0))),0)</f>
        <v>0</v>
      </c>
      <c r="V38" s="4">
        <f>IFERROR(INDEX('IP UPL Gap Data'!$N:$N,(MATCH($B:$B,'IP UPL Gap Data'!$D:$D,0))),0)</f>
        <v>0</v>
      </c>
    </row>
    <row r="39" spans="1:22">
      <c r="A39" s="10" t="s">
        <v>1284</v>
      </c>
      <c r="B39" s="13" t="s">
        <v>1284</v>
      </c>
      <c r="C39" s="11" t="s">
        <v>1285</v>
      </c>
      <c r="D39" s="11"/>
      <c r="E39" s="12" t="s">
        <v>1286</v>
      </c>
      <c r="F39" s="11" t="s">
        <v>1209</v>
      </c>
      <c r="G39" s="11" t="s">
        <v>227</v>
      </c>
      <c r="H39" s="13" t="s">
        <v>1700</v>
      </c>
      <c r="I39" s="9">
        <f>IFERROR(INDEX('PGY4 AA Encounters IP OP Split'!$L:$L,(MATCH($B:$B,'PGY4 AA Encounters IP OP Split'!$D:$D,0))),0)</f>
        <v>1197625.4770155645</v>
      </c>
      <c r="J39" s="9">
        <f>IFERROR(INDEX('PGY4 AA Encounters IP OP Split'!$M:$M,(MATCH($B:$B,'PGY4 AA Encounters IP OP Split'!$D:$D,0))),0)</f>
        <v>398400.75517879258</v>
      </c>
      <c r="K39" s="9">
        <f t="shared" si="0"/>
        <v>1596026.2321943571</v>
      </c>
      <c r="L39" s="71">
        <f>INDEX('Revised PGY4 Percent Increases'!J:J,(MATCH(H:H,'Revised PGY4 Percent Increases'!A:A,0)))</f>
        <v>0</v>
      </c>
      <c r="M39" s="9">
        <f t="shared" si="1"/>
        <v>0</v>
      </c>
      <c r="N39" s="4">
        <f t="shared" si="2"/>
        <v>0</v>
      </c>
      <c r="O39" s="4">
        <f t="shared" si="3"/>
        <v>0</v>
      </c>
      <c r="P39" s="9">
        <f>IFERROR(INDEX('IP UPL Gap Data'!$I:$I,(MATCH($B:$B,'IP UPL Gap Data'!$D:$D,0))),0)</f>
        <v>0</v>
      </c>
      <c r="Q39" s="9">
        <f>IFERROR(INDEX('IP UPL Gap Data'!$J:$J,(MATCH($B:$B,'IP UPL Gap Data'!$D:$D,0))),0)</f>
        <v>0</v>
      </c>
      <c r="R39" s="9">
        <f>IFERROR(INDEX('OP UPL Gap Data'!G:G,(MATCH('UPL UHRIP Analysis by Provider'!$B:$B,'OP UPL Gap Data'!$D:$D,0))),0)</f>
        <v>0</v>
      </c>
      <c r="S39" s="9">
        <f>IFERROR(INDEX('OP UPL Gap Data'!H:H,(MATCH('UPL UHRIP Analysis by Provider'!$B:$B,'OP UPL Gap Data'!$D:$D,0))),0)</f>
        <v>0</v>
      </c>
      <c r="T39" s="4">
        <f>IFERROR(INDEX('IP UPL Gap Data'!$H:$H,(MATCH($B:$B,'IP UPL Gap Data'!$D:$D,0))),0)</f>
        <v>0</v>
      </c>
      <c r="U39" s="4">
        <f>IFERROR(INDEX('OP UPL Gap Data'!I:I,(MATCH('UPL UHRIP Analysis by Provider'!B:B,'OP UPL Gap Data'!D:D,0))),0)</f>
        <v>0</v>
      </c>
      <c r="V39" s="4">
        <f>IFERROR(INDEX('IP UPL Gap Data'!$N:$N,(MATCH($B:$B,'IP UPL Gap Data'!$D:$D,0))),0)</f>
        <v>0</v>
      </c>
    </row>
    <row r="40" spans="1:22" ht="23.5">
      <c r="A40" s="10" t="s">
        <v>1353</v>
      </c>
      <c r="B40" s="13" t="s">
        <v>1353</v>
      </c>
      <c r="C40" s="11" t="s">
        <v>1354</v>
      </c>
      <c r="D40" s="11"/>
      <c r="E40" s="12" t="s">
        <v>1355</v>
      </c>
      <c r="F40" s="11" t="s">
        <v>1209</v>
      </c>
      <c r="G40" s="11" t="s">
        <v>227</v>
      </c>
      <c r="H40" s="13" t="s">
        <v>1700</v>
      </c>
      <c r="I40" s="9">
        <f>IFERROR(INDEX('PGY4 AA Encounters IP OP Split'!$L:$L,(MATCH($B:$B,'PGY4 AA Encounters IP OP Split'!$D:$D,0))),0)</f>
        <v>0</v>
      </c>
      <c r="J40" s="9">
        <f>IFERROR(INDEX('PGY4 AA Encounters IP OP Split'!$M:$M,(MATCH($B:$B,'PGY4 AA Encounters IP OP Split'!$D:$D,0))),0)</f>
        <v>0</v>
      </c>
      <c r="K40" s="9">
        <f t="shared" si="0"/>
        <v>0</v>
      </c>
      <c r="L40" s="71">
        <f>INDEX('Revised PGY4 Percent Increases'!J:J,(MATCH(H:H,'Revised PGY4 Percent Increases'!A:A,0)))</f>
        <v>0</v>
      </c>
      <c r="M40" s="9">
        <f t="shared" si="1"/>
        <v>0</v>
      </c>
      <c r="N40" s="4">
        <f t="shared" si="2"/>
        <v>0</v>
      </c>
      <c r="O40" s="4">
        <f t="shared" si="3"/>
        <v>0</v>
      </c>
      <c r="P40" s="9">
        <f>IFERROR(INDEX('IP UPL Gap Data'!$I:$I,(MATCH($B:$B,'IP UPL Gap Data'!$D:$D,0))),0)</f>
        <v>0</v>
      </c>
      <c r="Q40" s="9">
        <f>IFERROR(INDEX('IP UPL Gap Data'!$J:$J,(MATCH($B:$B,'IP UPL Gap Data'!$D:$D,0))),0)</f>
        <v>0</v>
      </c>
      <c r="R40" s="9">
        <f>IFERROR(INDEX('OP UPL Gap Data'!G:G,(MATCH('UPL UHRIP Analysis by Provider'!$B:$B,'OP UPL Gap Data'!$D:$D,0))),0)</f>
        <v>0</v>
      </c>
      <c r="S40" s="9">
        <f>IFERROR(INDEX('OP UPL Gap Data'!H:H,(MATCH('UPL UHRIP Analysis by Provider'!$B:$B,'OP UPL Gap Data'!$D:$D,0))),0)</f>
        <v>0</v>
      </c>
      <c r="T40" s="4">
        <f>IFERROR(INDEX('IP UPL Gap Data'!$H:$H,(MATCH($B:$B,'IP UPL Gap Data'!$D:$D,0))),0)</f>
        <v>0</v>
      </c>
      <c r="U40" s="4">
        <f>IFERROR(INDEX('OP UPL Gap Data'!I:I,(MATCH('UPL UHRIP Analysis by Provider'!B:B,'OP UPL Gap Data'!D:D,0))),0)</f>
        <v>0</v>
      </c>
      <c r="V40" s="4">
        <f>IFERROR(INDEX('IP UPL Gap Data'!$N:$N,(MATCH($B:$B,'IP UPL Gap Data'!$D:$D,0))),0)</f>
        <v>0</v>
      </c>
    </row>
    <row r="41" spans="1:22">
      <c r="A41" s="10" t="s">
        <v>1489</v>
      </c>
      <c r="B41" s="13" t="s">
        <v>1489</v>
      </c>
      <c r="C41" s="11" t="s">
        <v>1490</v>
      </c>
      <c r="D41" s="11"/>
      <c r="E41" s="12" t="s">
        <v>1491</v>
      </c>
      <c r="F41" s="11" t="s">
        <v>1209</v>
      </c>
      <c r="G41" s="11" t="s">
        <v>227</v>
      </c>
      <c r="H41" s="13" t="s">
        <v>1700</v>
      </c>
      <c r="I41" s="9">
        <f>IFERROR(INDEX('PGY4 AA Encounters IP OP Split'!$L:$L,(MATCH($B:$B,'PGY4 AA Encounters IP OP Split'!$D:$D,0))),0)</f>
        <v>0</v>
      </c>
      <c r="J41" s="9">
        <f>IFERROR(INDEX('PGY4 AA Encounters IP OP Split'!$M:$M,(MATCH($B:$B,'PGY4 AA Encounters IP OP Split'!$D:$D,0))),0)</f>
        <v>0</v>
      </c>
      <c r="K41" s="9">
        <f t="shared" si="0"/>
        <v>0</v>
      </c>
      <c r="L41" s="71">
        <f>INDEX('Revised PGY4 Percent Increases'!J:J,(MATCH(H:H,'Revised PGY4 Percent Increases'!A:A,0)))</f>
        <v>0</v>
      </c>
      <c r="M41" s="9">
        <f t="shared" si="1"/>
        <v>0</v>
      </c>
      <c r="N41" s="4">
        <f t="shared" si="2"/>
        <v>0</v>
      </c>
      <c r="O41" s="4">
        <f t="shared" si="3"/>
        <v>0</v>
      </c>
      <c r="P41" s="9">
        <f>IFERROR(INDEX('IP UPL Gap Data'!$I:$I,(MATCH($B:$B,'IP UPL Gap Data'!$D:$D,0))),0)</f>
        <v>0</v>
      </c>
      <c r="Q41" s="9">
        <f>IFERROR(INDEX('IP UPL Gap Data'!$J:$J,(MATCH($B:$B,'IP UPL Gap Data'!$D:$D,0))),0)</f>
        <v>0</v>
      </c>
      <c r="R41" s="9">
        <f>IFERROR(INDEX('OP UPL Gap Data'!G:G,(MATCH('UPL UHRIP Analysis by Provider'!$B:$B,'OP UPL Gap Data'!$D:$D,0))),0)</f>
        <v>0</v>
      </c>
      <c r="S41" s="9">
        <f>IFERROR(INDEX('OP UPL Gap Data'!H:H,(MATCH('UPL UHRIP Analysis by Provider'!$B:$B,'OP UPL Gap Data'!$D:$D,0))),0)</f>
        <v>0</v>
      </c>
      <c r="T41" s="4">
        <f>IFERROR(INDEX('IP UPL Gap Data'!$H:$H,(MATCH($B:$B,'IP UPL Gap Data'!$D:$D,0))),0)</f>
        <v>0</v>
      </c>
      <c r="U41" s="4">
        <f>IFERROR(INDEX('OP UPL Gap Data'!I:I,(MATCH('UPL UHRIP Analysis by Provider'!B:B,'OP UPL Gap Data'!D:D,0))),0)</f>
        <v>0</v>
      </c>
      <c r="V41" s="4">
        <f>IFERROR(INDEX('IP UPL Gap Data'!$N:$N,(MATCH($B:$B,'IP UPL Gap Data'!$D:$D,0))),0)</f>
        <v>0</v>
      </c>
    </row>
    <row r="42" spans="1:22">
      <c r="A42" s="10" t="s">
        <v>772</v>
      </c>
      <c r="B42" s="13" t="s">
        <v>772</v>
      </c>
      <c r="C42" s="11" t="s">
        <v>773</v>
      </c>
      <c r="D42" s="11"/>
      <c r="E42" s="12" t="s">
        <v>774</v>
      </c>
      <c r="F42" s="11" t="s">
        <v>1662</v>
      </c>
      <c r="G42" s="11" t="s">
        <v>227</v>
      </c>
      <c r="H42" s="13" t="s">
        <v>1672</v>
      </c>
      <c r="I42" s="9">
        <f>IFERROR(INDEX('PGY4 AA Encounters IP OP Split'!$L:$L,(MATCH($B:$B,'PGY4 AA Encounters IP OP Split'!$D:$D,0))),0)</f>
        <v>5271492.0528289489</v>
      </c>
      <c r="J42" s="9">
        <f>IFERROR(INDEX('PGY4 AA Encounters IP OP Split'!$M:$M,(MATCH($B:$B,'PGY4 AA Encounters IP OP Split'!$D:$D,0))),0)</f>
        <v>3297430.1192185842</v>
      </c>
      <c r="K42" s="9">
        <f t="shared" si="0"/>
        <v>8568922.1720475331</v>
      </c>
      <c r="L42" s="71">
        <f>INDEX('Revised PGY4 Percent Increases'!J:J,(MATCH(H:H,'Revised PGY4 Percent Increases'!A:A,0)))</f>
        <v>0.63</v>
      </c>
      <c r="M42" s="9">
        <f t="shared" si="1"/>
        <v>5398420.968389946</v>
      </c>
      <c r="N42" s="4">
        <f t="shared" si="2"/>
        <v>3321039.993282238</v>
      </c>
      <c r="O42" s="4">
        <f t="shared" si="3"/>
        <v>2077380.975107708</v>
      </c>
      <c r="P42" s="9">
        <f>IFERROR(INDEX('IP UPL Gap Data'!$I:$I,(MATCH($B:$B,'IP UPL Gap Data'!$D:$D,0))),0)</f>
        <v>5271818.7857840611</v>
      </c>
      <c r="Q42" s="9">
        <f>IFERROR(INDEX('IP UPL Gap Data'!$J:$J,(MATCH($B:$B,'IP UPL Gap Data'!$D:$D,0))),0)</f>
        <v>4024144.8780392152</v>
      </c>
      <c r="R42" s="9">
        <f>IFERROR(INDEX('OP UPL Gap Data'!G:G,(MATCH('UPL UHRIP Analysis by Provider'!$B:$B,'OP UPL Gap Data'!$D:$D,0))),0)</f>
        <v>4376623.7514919126</v>
      </c>
      <c r="S42" s="9">
        <f>IFERROR(INDEX('OP UPL Gap Data'!H:H,(MATCH('UPL UHRIP Analysis by Provider'!$B:$B,'OP UPL Gap Data'!$D:$D,0))),0)</f>
        <v>2552620.4158169935</v>
      </c>
      <c r="T42" s="4">
        <f>IFERROR(INDEX('IP UPL Gap Data'!$H:$H,(MATCH($B:$B,'IP UPL Gap Data'!$D:$D,0))),0)</f>
        <v>1247673.9077448458</v>
      </c>
      <c r="U42" s="4">
        <f>IFERROR(INDEX('OP UPL Gap Data'!I:I,(MATCH('UPL UHRIP Analysis by Provider'!B:B,'OP UPL Gap Data'!D:D,0))),0)</f>
        <v>1824003.3356749192</v>
      </c>
      <c r="V42" s="4">
        <f>IFERROR(INDEX('IP UPL Gap Data'!$N:$N,(MATCH($B:$B,'IP UPL Gap Data'!$D:$D,0))),0)</f>
        <v>0</v>
      </c>
    </row>
    <row r="43" spans="1:22">
      <c r="A43" s="10" t="s">
        <v>28</v>
      </c>
      <c r="B43" s="13" t="s">
        <v>28</v>
      </c>
      <c r="C43" s="11" t="s">
        <v>29</v>
      </c>
      <c r="D43" s="11"/>
      <c r="E43" s="12" t="s">
        <v>30</v>
      </c>
      <c r="F43" s="11" t="s">
        <v>226</v>
      </c>
      <c r="G43" s="11" t="s">
        <v>227</v>
      </c>
      <c r="H43" s="13" t="s">
        <v>1624</v>
      </c>
      <c r="I43" s="9">
        <f>IFERROR(INDEX('PGY4 AA Encounters IP OP Split'!$L:$L,(MATCH($B:$B,'PGY4 AA Encounters IP OP Split'!$D:$D,0))),0)</f>
        <v>178915.16373376778</v>
      </c>
      <c r="J43" s="9">
        <f>IFERROR(INDEX('PGY4 AA Encounters IP OP Split'!$M:$M,(MATCH($B:$B,'PGY4 AA Encounters IP OP Split'!$D:$D,0))),0)</f>
        <v>6640.9722999549977</v>
      </c>
      <c r="K43" s="9">
        <f t="shared" si="0"/>
        <v>185556.13603372278</v>
      </c>
      <c r="L43" s="71">
        <f>INDEX('Revised PGY4 Percent Increases'!J:J,(MATCH(H:H,'Revised PGY4 Percent Increases'!A:A,0)))</f>
        <v>0.66006919709464518</v>
      </c>
      <c r="M43" s="9">
        <f t="shared" si="1"/>
        <v>122479.88972776415</v>
      </c>
      <c r="N43" s="4">
        <f t="shared" si="2"/>
        <v>118096.38847380508</v>
      </c>
      <c r="O43" s="4">
        <f t="shared" si="3"/>
        <v>4383.5012539590743</v>
      </c>
      <c r="P43" s="9">
        <f>IFERROR(INDEX('IP UPL Gap Data'!$I:$I,(MATCH($B:$B,'IP UPL Gap Data'!$D:$D,0))),0)</f>
        <v>790618.80707865662</v>
      </c>
      <c r="Q43" s="9">
        <f>IFERROR(INDEX('IP UPL Gap Data'!$J:$J,(MATCH($B:$B,'IP UPL Gap Data'!$D:$D,0))),0)</f>
        <v>360020.9726582279</v>
      </c>
      <c r="R43" s="9">
        <f>IFERROR(INDEX('OP UPL Gap Data'!G:G,(MATCH('UPL UHRIP Analysis by Provider'!$B:$B,'OP UPL Gap Data'!$D:$D,0))),0)</f>
        <v>639527.23216648551</v>
      </c>
      <c r="S43" s="9">
        <f>IFERROR(INDEX('OP UPL Gap Data'!H:H,(MATCH('UPL UHRIP Analysis by Provider'!$B:$B,'OP UPL Gap Data'!$D:$D,0))),0)</f>
        <v>61198.367468354445</v>
      </c>
      <c r="T43" s="4">
        <f>IFERROR(INDEX('IP UPL Gap Data'!$H:$H,(MATCH($B:$B,'IP UPL Gap Data'!$D:$D,0))),0)</f>
        <v>430597.83442042873</v>
      </c>
      <c r="U43" s="4">
        <f>IFERROR(INDEX('OP UPL Gap Data'!I:I,(MATCH('UPL UHRIP Analysis by Provider'!B:B,'OP UPL Gap Data'!D:D,0))),0)</f>
        <v>578328.8646981311</v>
      </c>
      <c r="V43" s="4">
        <f>IFERROR(INDEX('IP UPL Gap Data'!$N:$N,(MATCH($B:$B,'IP UPL Gap Data'!$D:$D,0))),0)</f>
        <v>0</v>
      </c>
    </row>
    <row r="44" spans="1:22">
      <c r="A44" s="10" t="s">
        <v>34</v>
      </c>
      <c r="B44" s="13" t="s">
        <v>34</v>
      </c>
      <c r="C44" s="11" t="s">
        <v>35</v>
      </c>
      <c r="D44" s="11"/>
      <c r="E44" s="12" t="s">
        <v>36</v>
      </c>
      <c r="F44" s="11" t="s">
        <v>226</v>
      </c>
      <c r="G44" s="11" t="s">
        <v>227</v>
      </c>
      <c r="H44" s="13" t="s">
        <v>1624</v>
      </c>
      <c r="I44" s="9">
        <f>IFERROR(INDEX('PGY4 AA Encounters IP OP Split'!$L:$L,(MATCH($B:$B,'PGY4 AA Encounters IP OP Split'!$D:$D,0))),0)</f>
        <v>2480057.7291911868</v>
      </c>
      <c r="J44" s="9">
        <f>IFERROR(INDEX('PGY4 AA Encounters IP OP Split'!$M:$M,(MATCH($B:$B,'PGY4 AA Encounters IP OP Split'!$D:$D,0))),0)</f>
        <v>765528.12958092731</v>
      </c>
      <c r="K44" s="9">
        <f t="shared" si="0"/>
        <v>3245585.8587721139</v>
      </c>
      <c r="L44" s="71">
        <f>INDEX('Revised PGY4 Percent Increases'!J:J,(MATCH(H:H,'Revised PGY4 Percent Increases'!A:A,0)))</f>
        <v>0.66006919709464518</v>
      </c>
      <c r="M44" s="9">
        <f t="shared" si="1"/>
        <v>2142311.2519014436</v>
      </c>
      <c r="N44" s="4">
        <f t="shared" si="2"/>
        <v>1637009.7140555957</v>
      </c>
      <c r="O44" s="4">
        <f t="shared" si="3"/>
        <v>505301.53784584819</v>
      </c>
      <c r="P44" s="9">
        <f>IFERROR(INDEX('IP UPL Gap Data'!$I:$I,(MATCH($B:$B,'IP UPL Gap Data'!$D:$D,0))),0)</f>
        <v>6097477.5367058655</v>
      </c>
      <c r="Q44" s="9">
        <f>IFERROR(INDEX('IP UPL Gap Data'!$J:$J,(MATCH($B:$B,'IP UPL Gap Data'!$D:$D,0))),0)</f>
        <v>3364362.0637974683</v>
      </c>
      <c r="R44" s="9">
        <f>IFERROR(INDEX('OP UPL Gap Data'!G:G,(MATCH('UPL UHRIP Analysis by Provider'!$B:$B,'OP UPL Gap Data'!$D:$D,0))),0)</f>
        <v>5897026.5487606665</v>
      </c>
      <c r="S44" s="9">
        <f>IFERROR(INDEX('OP UPL Gap Data'!H:H,(MATCH('UPL UHRIP Analysis by Provider'!$B:$B,'OP UPL Gap Data'!$D:$D,0))),0)</f>
        <v>1274736.883291139</v>
      </c>
      <c r="T44" s="4">
        <f>IFERROR(INDEX('IP UPL Gap Data'!$H:$H,(MATCH($B:$B,'IP UPL Gap Data'!$D:$D,0))),0)</f>
        <v>2733115.4729083972</v>
      </c>
      <c r="U44" s="4">
        <f>IFERROR(INDEX('OP UPL Gap Data'!I:I,(MATCH('UPL UHRIP Analysis by Provider'!B:B,'OP UPL Gap Data'!D:D,0))),0)</f>
        <v>4622289.6654695272</v>
      </c>
      <c r="V44" s="4">
        <f>IFERROR(INDEX('IP UPL Gap Data'!$N:$N,(MATCH($B:$B,'IP UPL Gap Data'!$D:$D,0))),0)</f>
        <v>0</v>
      </c>
    </row>
    <row r="45" spans="1:22" ht="23.5">
      <c r="A45" s="10" t="s">
        <v>37</v>
      </c>
      <c r="B45" s="13" t="s">
        <v>37</v>
      </c>
      <c r="C45" s="11" t="s">
        <v>38</v>
      </c>
      <c r="D45" s="11"/>
      <c r="E45" s="12" t="s">
        <v>39</v>
      </c>
      <c r="F45" s="11" t="s">
        <v>226</v>
      </c>
      <c r="G45" s="11" t="s">
        <v>227</v>
      </c>
      <c r="H45" s="13" t="s">
        <v>1624</v>
      </c>
      <c r="I45" s="9">
        <f>IFERROR(INDEX('PGY4 AA Encounters IP OP Split'!$L:$L,(MATCH($B:$B,'PGY4 AA Encounters IP OP Split'!$D:$D,0))),0)</f>
        <v>1497382.0550753162</v>
      </c>
      <c r="J45" s="9">
        <f>IFERROR(INDEX('PGY4 AA Encounters IP OP Split'!$M:$M,(MATCH($B:$B,'PGY4 AA Encounters IP OP Split'!$D:$D,0))),0)</f>
        <v>298044.39470327384</v>
      </c>
      <c r="K45" s="9">
        <f t="shared" si="0"/>
        <v>1795426.4497785901</v>
      </c>
      <c r="L45" s="71">
        <f>INDEX('Revised PGY4 Percent Increases'!J:J,(MATCH(H:H,'Revised PGY4 Percent Increases'!A:A,0)))</f>
        <v>0.66006919709464518</v>
      </c>
      <c r="M45" s="9">
        <f t="shared" si="1"/>
        <v>1185105.6951478433</v>
      </c>
      <c r="N45" s="4">
        <f t="shared" si="2"/>
        <v>988375.77083749371</v>
      </c>
      <c r="O45" s="4">
        <f t="shared" si="3"/>
        <v>196729.92431034948</v>
      </c>
      <c r="P45" s="9">
        <f>IFERROR(INDEX('IP UPL Gap Data'!$I:$I,(MATCH($B:$B,'IP UPL Gap Data'!$D:$D,0))),0)</f>
        <v>2832433.9086012649</v>
      </c>
      <c r="Q45" s="9">
        <f>IFERROR(INDEX('IP UPL Gap Data'!$J:$J,(MATCH($B:$B,'IP UPL Gap Data'!$D:$D,0))),0)</f>
        <v>1659179.115379747</v>
      </c>
      <c r="R45" s="9">
        <f>IFERROR(INDEX('OP UPL Gap Data'!G:G,(MATCH('UPL UHRIP Analysis by Provider'!$B:$B,'OP UPL Gap Data'!$D:$D,0))),0)</f>
        <v>1791356.2721560763</v>
      </c>
      <c r="S45" s="9">
        <f>IFERROR(INDEX('OP UPL Gap Data'!H:H,(MATCH('UPL UHRIP Analysis by Provider'!$B:$B,'OP UPL Gap Data'!$D:$D,0))),0)</f>
        <v>572651.25626582268</v>
      </c>
      <c r="T45" s="4">
        <f>IFERROR(INDEX('IP UPL Gap Data'!$H:$H,(MATCH($B:$B,'IP UPL Gap Data'!$D:$D,0))),0)</f>
        <v>1173254.7932215179</v>
      </c>
      <c r="U45" s="4">
        <f>IFERROR(INDEX('OP UPL Gap Data'!I:I,(MATCH('UPL UHRIP Analysis by Provider'!B:B,'OP UPL Gap Data'!D:D,0))),0)</f>
        <v>1218705.0158902537</v>
      </c>
      <c r="V45" s="4">
        <f>IFERROR(INDEX('IP UPL Gap Data'!$N:$N,(MATCH($B:$B,'IP UPL Gap Data'!$D:$D,0))),0)</f>
        <v>0</v>
      </c>
    </row>
    <row r="46" spans="1:22">
      <c r="A46" s="10" t="s">
        <v>40</v>
      </c>
      <c r="B46" s="13" t="s">
        <v>1625</v>
      </c>
      <c r="C46" s="11" t="s">
        <v>41</v>
      </c>
      <c r="D46" s="11"/>
      <c r="E46" s="12" t="s">
        <v>42</v>
      </c>
      <c r="F46" s="11" t="s">
        <v>226</v>
      </c>
      <c r="G46" s="11" t="s">
        <v>227</v>
      </c>
      <c r="H46" s="13" t="s">
        <v>1624</v>
      </c>
      <c r="I46" s="9">
        <f>IFERROR(INDEX('PGY4 AA Encounters IP OP Split'!$L:$L,(MATCH($B:$B,'PGY4 AA Encounters IP OP Split'!$D:$D,0))),0)</f>
        <v>427837.38627987326</v>
      </c>
      <c r="J46" s="9">
        <f>IFERROR(INDEX('PGY4 AA Encounters IP OP Split'!$M:$M,(MATCH($B:$B,'PGY4 AA Encounters IP OP Split'!$D:$D,0))),0)</f>
        <v>254502.11280831794</v>
      </c>
      <c r="K46" s="9">
        <f t="shared" si="0"/>
        <v>682339.49908819119</v>
      </c>
      <c r="L46" s="71">
        <f>INDEX('Revised PGY4 Percent Increases'!J:J,(MATCH(H:H,'Revised PGY4 Percent Increases'!A:A,0)))</f>
        <v>0.66006919709464518</v>
      </c>
      <c r="M46" s="9">
        <f t="shared" si="1"/>
        <v>450391.28530910471</v>
      </c>
      <c r="N46" s="4">
        <f t="shared" si="2"/>
        <v>282402.28004882752</v>
      </c>
      <c r="O46" s="4">
        <f t="shared" si="3"/>
        <v>167989.00526027722</v>
      </c>
      <c r="P46" s="9">
        <f>IFERROR(INDEX('IP UPL Gap Data'!$I:$I,(MATCH($B:$B,'IP UPL Gap Data'!$D:$D,0))),0)</f>
        <v>816184.59873498103</v>
      </c>
      <c r="Q46" s="9">
        <f>IFERROR(INDEX('IP UPL Gap Data'!$J:$J,(MATCH($B:$B,'IP UPL Gap Data'!$D:$D,0))),0)</f>
        <v>354748.11398734176</v>
      </c>
      <c r="R46" s="9">
        <f>IFERROR(INDEX('OP UPL Gap Data'!G:G,(MATCH('UPL UHRIP Analysis by Provider'!$B:$B,'OP UPL Gap Data'!$D:$D,0))),0)</f>
        <v>348405.54908350122</v>
      </c>
      <c r="S46" s="9">
        <f>IFERROR(INDEX('OP UPL Gap Data'!H:H,(MATCH('UPL UHRIP Analysis by Provider'!$B:$B,'OP UPL Gap Data'!$D:$D,0))),0)</f>
        <v>144711.97139240507</v>
      </c>
      <c r="T46" s="4">
        <f>IFERROR(INDEX('IP UPL Gap Data'!$H:$H,(MATCH($B:$B,'IP UPL Gap Data'!$D:$D,0))),0)</f>
        <v>461436.48474763928</v>
      </c>
      <c r="U46" s="4">
        <f>IFERROR(INDEX('OP UPL Gap Data'!I:I,(MATCH('UPL UHRIP Analysis by Provider'!B:B,'OP UPL Gap Data'!D:D,0))),0)</f>
        <v>203693.57769109614</v>
      </c>
      <c r="V46" s="4">
        <f>IFERROR(INDEX('IP UPL Gap Data'!$N:$N,(MATCH($B:$B,'IP UPL Gap Data'!$D:$D,0))),0)</f>
        <v>0</v>
      </c>
    </row>
    <row r="47" spans="1:22">
      <c r="A47" s="10" t="s">
        <v>97</v>
      </c>
      <c r="B47" s="13" t="s">
        <v>97</v>
      </c>
      <c r="C47" s="11" t="s">
        <v>98</v>
      </c>
      <c r="D47" s="11"/>
      <c r="E47" s="12" t="s">
        <v>99</v>
      </c>
      <c r="F47" s="11" t="s">
        <v>226</v>
      </c>
      <c r="G47" s="11" t="s">
        <v>227</v>
      </c>
      <c r="H47" s="13" t="s">
        <v>1624</v>
      </c>
      <c r="I47" s="9">
        <f>IFERROR(INDEX('PGY4 AA Encounters IP OP Split'!$L:$L,(MATCH($B:$B,'PGY4 AA Encounters IP OP Split'!$D:$D,0))),0)</f>
        <v>0</v>
      </c>
      <c r="J47" s="9">
        <f>IFERROR(INDEX('PGY4 AA Encounters IP OP Split'!$M:$M,(MATCH($B:$B,'PGY4 AA Encounters IP OP Split'!$D:$D,0))),0)</f>
        <v>0</v>
      </c>
      <c r="K47" s="9">
        <f t="shared" si="0"/>
        <v>0</v>
      </c>
      <c r="L47" s="71">
        <f>INDEX('Revised PGY4 Percent Increases'!J:J,(MATCH(H:H,'Revised PGY4 Percent Increases'!A:A,0)))</f>
        <v>0.66006919709464518</v>
      </c>
      <c r="M47" s="9">
        <f t="shared" si="1"/>
        <v>0</v>
      </c>
      <c r="N47" s="4">
        <f t="shared" si="2"/>
        <v>0</v>
      </c>
      <c r="O47" s="4">
        <f t="shared" si="3"/>
        <v>0</v>
      </c>
      <c r="P47" s="9">
        <f>IFERROR(INDEX('IP UPL Gap Data'!$I:$I,(MATCH($B:$B,'IP UPL Gap Data'!$D:$D,0))),0)</f>
        <v>14792.481811466085</v>
      </c>
      <c r="Q47" s="9">
        <f>IFERROR(INDEX('IP UPL Gap Data'!$J:$J,(MATCH($B:$B,'IP UPL Gap Data'!$D:$D,0))),0)</f>
        <v>5628.93</v>
      </c>
      <c r="R47" s="9">
        <f>IFERROR(INDEX('OP UPL Gap Data'!G:G,(MATCH('UPL UHRIP Analysis by Provider'!$B:$B,'OP UPL Gap Data'!$D:$D,0))),0)</f>
        <v>1357515.6338487528</v>
      </c>
      <c r="S47" s="9">
        <f>IFERROR(INDEX('OP UPL Gap Data'!H:H,(MATCH('UPL UHRIP Analysis by Provider'!$B:$B,'OP UPL Gap Data'!$D:$D,0))),0)</f>
        <v>563048.34000000008</v>
      </c>
      <c r="T47" s="4">
        <f>IFERROR(INDEX('IP UPL Gap Data'!$H:$H,(MATCH($B:$B,'IP UPL Gap Data'!$D:$D,0))),0)</f>
        <v>9163.5518114660845</v>
      </c>
      <c r="U47" s="4">
        <f>IFERROR(INDEX('OP UPL Gap Data'!I:I,(MATCH('UPL UHRIP Analysis by Provider'!B:B,'OP UPL Gap Data'!D:D,0))),0)</f>
        <v>794467.29384875274</v>
      </c>
      <c r="V47" s="4">
        <f>IFERROR(INDEX('IP UPL Gap Data'!$N:$N,(MATCH($B:$B,'IP UPL Gap Data'!$D:$D,0))),0)</f>
        <v>0</v>
      </c>
    </row>
    <row r="48" spans="1:22">
      <c r="A48" s="10" t="s">
        <v>106</v>
      </c>
      <c r="B48" s="13" t="s">
        <v>106</v>
      </c>
      <c r="C48" s="11" t="s">
        <v>107</v>
      </c>
      <c r="D48" s="11"/>
      <c r="E48" s="12" t="s">
        <v>108</v>
      </c>
      <c r="F48" s="11" t="s">
        <v>226</v>
      </c>
      <c r="G48" s="11" t="s">
        <v>227</v>
      </c>
      <c r="H48" s="13" t="s">
        <v>1624</v>
      </c>
      <c r="I48" s="9">
        <f>IFERROR(INDEX('PGY4 AA Encounters IP OP Split'!$L:$L,(MATCH($B:$B,'PGY4 AA Encounters IP OP Split'!$D:$D,0))),0)</f>
        <v>0</v>
      </c>
      <c r="J48" s="9">
        <f>IFERROR(INDEX('PGY4 AA Encounters IP OP Split'!$M:$M,(MATCH($B:$B,'PGY4 AA Encounters IP OP Split'!$D:$D,0))),0)</f>
        <v>0</v>
      </c>
      <c r="K48" s="9">
        <f t="shared" si="0"/>
        <v>0</v>
      </c>
      <c r="L48" s="71">
        <f>INDEX('Revised PGY4 Percent Increases'!J:J,(MATCH(H:H,'Revised PGY4 Percent Increases'!A:A,0)))</f>
        <v>0.66006919709464518</v>
      </c>
      <c r="M48" s="9">
        <f t="shared" si="1"/>
        <v>0</v>
      </c>
      <c r="N48" s="4">
        <f t="shared" si="2"/>
        <v>0</v>
      </c>
      <c r="O48" s="4">
        <f t="shared" si="3"/>
        <v>0</v>
      </c>
      <c r="P48" s="9">
        <f>IFERROR(INDEX('IP UPL Gap Data'!$I:$I,(MATCH($B:$B,'IP UPL Gap Data'!$D:$D,0))),0)</f>
        <v>0</v>
      </c>
      <c r="Q48" s="9">
        <f>IFERROR(INDEX('IP UPL Gap Data'!$J:$J,(MATCH($B:$B,'IP UPL Gap Data'!$D:$D,0))),0)</f>
        <v>0</v>
      </c>
      <c r="R48" s="9">
        <f>IFERROR(INDEX('OP UPL Gap Data'!G:G,(MATCH('UPL UHRIP Analysis by Provider'!$B:$B,'OP UPL Gap Data'!$D:$D,0))),0)</f>
        <v>0</v>
      </c>
      <c r="S48" s="9">
        <f>IFERROR(INDEX('OP UPL Gap Data'!H:H,(MATCH('UPL UHRIP Analysis by Provider'!$B:$B,'OP UPL Gap Data'!$D:$D,0))),0)</f>
        <v>0</v>
      </c>
      <c r="T48" s="4">
        <f>IFERROR(INDEX('IP UPL Gap Data'!$H:$H,(MATCH($B:$B,'IP UPL Gap Data'!$D:$D,0))),0)</f>
        <v>0</v>
      </c>
      <c r="U48" s="4">
        <f>IFERROR(INDEX('OP UPL Gap Data'!I:I,(MATCH('UPL UHRIP Analysis by Provider'!B:B,'OP UPL Gap Data'!D:D,0))),0)</f>
        <v>0</v>
      </c>
      <c r="V48" s="4">
        <f>IFERROR(INDEX('IP UPL Gap Data'!$N:$N,(MATCH($B:$B,'IP UPL Gap Data'!$D:$D,0))),0)</f>
        <v>0</v>
      </c>
    </row>
    <row r="49" spans="1:22" ht="23.5">
      <c r="A49" s="10" t="s">
        <v>112</v>
      </c>
      <c r="B49" s="13" t="s">
        <v>1639</v>
      </c>
      <c r="C49" s="11" t="s">
        <v>113</v>
      </c>
      <c r="D49" s="11"/>
      <c r="E49" s="12" t="s">
        <v>114</v>
      </c>
      <c r="F49" s="11" t="s">
        <v>226</v>
      </c>
      <c r="G49" s="11" t="s">
        <v>227</v>
      </c>
      <c r="H49" s="13" t="s">
        <v>1624</v>
      </c>
      <c r="I49" s="9">
        <f>IFERROR(INDEX('PGY4 AA Encounters IP OP Split'!$L:$L,(MATCH($B:$B,'PGY4 AA Encounters IP OP Split'!$D:$D,0))),0)</f>
        <v>43971575.682800785</v>
      </c>
      <c r="J49" s="9">
        <f>IFERROR(INDEX('PGY4 AA Encounters IP OP Split'!$M:$M,(MATCH($B:$B,'PGY4 AA Encounters IP OP Split'!$D:$D,0))),0)</f>
        <v>5011607.084071788</v>
      </c>
      <c r="K49" s="9">
        <f t="shared" si="0"/>
        <v>48983182.76687257</v>
      </c>
      <c r="L49" s="71">
        <f>INDEX('Revised PGY4 Percent Increases'!J:J,(MATCH(H:H,'Revised PGY4 Percent Increases'!A:A,0)))</f>
        <v>0.66006919709464518</v>
      </c>
      <c r="M49" s="9">
        <f t="shared" si="1"/>
        <v>32332290.120069839</v>
      </c>
      <c r="N49" s="4">
        <f t="shared" si="2"/>
        <v>29024282.655932739</v>
      </c>
      <c r="O49" s="4">
        <f t="shared" si="3"/>
        <v>3308007.4641371011</v>
      </c>
      <c r="P49" s="9">
        <f>IFERROR(INDEX('IP UPL Gap Data'!$I:$I,(MATCH($B:$B,'IP UPL Gap Data'!$D:$D,0))),0)</f>
        <v>45781042.456676364</v>
      </c>
      <c r="Q49" s="9">
        <f>IFERROR(INDEX('IP UPL Gap Data'!$J:$J,(MATCH($B:$B,'IP UPL Gap Data'!$D:$D,0))),0)</f>
        <v>39672356.441772155</v>
      </c>
      <c r="R49" s="9">
        <f>IFERROR(INDEX('OP UPL Gap Data'!G:G,(MATCH('UPL UHRIP Analysis by Provider'!$B:$B,'OP UPL Gap Data'!$D:$D,0))),0)</f>
        <v>9549056.9069071896</v>
      </c>
      <c r="S49" s="9">
        <f>IFERROR(INDEX('OP UPL Gap Data'!H:H,(MATCH('UPL UHRIP Analysis by Provider'!$B:$B,'OP UPL Gap Data'!$D:$D,0))),0)</f>
        <v>5986869.7600632906</v>
      </c>
      <c r="T49" s="4">
        <f>IFERROR(INDEX('IP UPL Gap Data'!$H:$H,(MATCH($B:$B,'IP UPL Gap Data'!$D:$D,0))),0)</f>
        <v>6108686.0149042085</v>
      </c>
      <c r="U49" s="4">
        <f>IFERROR(INDEX('OP UPL Gap Data'!I:I,(MATCH('UPL UHRIP Analysis by Provider'!B:B,'OP UPL Gap Data'!D:D,0))),0)</f>
        <v>3562187.146843899</v>
      </c>
      <c r="V49" s="4">
        <f>IFERROR(INDEX('IP UPL Gap Data'!$N:$N,(MATCH($B:$B,'IP UPL Gap Data'!$D:$D,0))),0)</f>
        <v>0</v>
      </c>
    </row>
    <row r="50" spans="1:22">
      <c r="A50" s="10" t="s">
        <v>150</v>
      </c>
      <c r="B50" s="13" t="s">
        <v>150</v>
      </c>
      <c r="C50" s="11" t="s">
        <v>151</v>
      </c>
      <c r="D50" s="11"/>
      <c r="E50" s="12" t="s">
        <v>152</v>
      </c>
      <c r="F50" s="11" t="s">
        <v>226</v>
      </c>
      <c r="G50" s="11" t="s">
        <v>227</v>
      </c>
      <c r="H50" s="13" t="s">
        <v>1624</v>
      </c>
      <c r="I50" s="9">
        <f>IFERROR(INDEX('PGY4 AA Encounters IP OP Split'!$L:$L,(MATCH($B:$B,'PGY4 AA Encounters IP OP Split'!$D:$D,0))),0)</f>
        <v>16593.545402723656</v>
      </c>
      <c r="J50" s="9">
        <f>IFERROR(INDEX('PGY4 AA Encounters IP OP Split'!$M:$M,(MATCH($B:$B,'PGY4 AA Encounters IP OP Split'!$D:$D,0))),0)</f>
        <v>1832.0360617106646</v>
      </c>
      <c r="K50" s="9">
        <f t="shared" si="0"/>
        <v>18425.581464434319</v>
      </c>
      <c r="L50" s="71">
        <f>INDEX('Revised PGY4 Percent Increases'!J:J,(MATCH(H:H,'Revised PGY4 Percent Increases'!A:A,0)))</f>
        <v>0.66006919709464518</v>
      </c>
      <c r="M50" s="9">
        <f t="shared" si="1"/>
        <v>12162.158763231137</v>
      </c>
      <c r="N50" s="4">
        <f t="shared" si="2"/>
        <v>10952.888190929343</v>
      </c>
      <c r="O50" s="4">
        <f t="shared" si="3"/>
        <v>1209.2705723017941</v>
      </c>
      <c r="P50" s="9">
        <f>IFERROR(INDEX('IP UPL Gap Data'!$I:$I,(MATCH($B:$B,'IP UPL Gap Data'!$D:$D,0))),0)</f>
        <v>77977.339948772627</v>
      </c>
      <c r="Q50" s="9">
        <f>IFERROR(INDEX('IP UPL Gap Data'!$J:$J,(MATCH($B:$B,'IP UPL Gap Data'!$D:$D,0))),0)</f>
        <v>23061.75</v>
      </c>
      <c r="R50" s="9">
        <f>IFERROR(INDEX('OP UPL Gap Data'!G:G,(MATCH('UPL UHRIP Analysis by Provider'!$B:$B,'OP UPL Gap Data'!$D:$D,0))),0)</f>
        <v>116727.19435438243</v>
      </c>
      <c r="S50" s="9">
        <f>IFERROR(INDEX('OP UPL Gap Data'!H:H,(MATCH('UPL UHRIP Analysis by Provider'!$B:$B,'OP UPL Gap Data'!$D:$D,0))),0)</f>
        <v>27175.48</v>
      </c>
      <c r="T50" s="4">
        <f>IFERROR(INDEX('IP UPL Gap Data'!$H:$H,(MATCH($B:$B,'IP UPL Gap Data'!$D:$D,0))),0)</f>
        <v>54915.589948772627</v>
      </c>
      <c r="U50" s="4">
        <f>IFERROR(INDEX('OP UPL Gap Data'!I:I,(MATCH('UPL UHRIP Analysis by Provider'!B:B,'OP UPL Gap Data'!D:D,0))),0)</f>
        <v>89551.714354382435</v>
      </c>
      <c r="V50" s="4">
        <f>IFERROR(INDEX('IP UPL Gap Data'!$N:$N,(MATCH($B:$B,'IP UPL Gap Data'!$D:$D,0))),0)</f>
        <v>0</v>
      </c>
    </row>
    <row r="51" spans="1:22" ht="23.5">
      <c r="A51" s="10" t="s">
        <v>193</v>
      </c>
      <c r="B51" s="13" t="s">
        <v>193</v>
      </c>
      <c r="C51" s="11" t="s">
        <v>194</v>
      </c>
      <c r="D51" s="11"/>
      <c r="E51" s="12" t="s">
        <v>195</v>
      </c>
      <c r="F51" s="11" t="s">
        <v>226</v>
      </c>
      <c r="G51" s="11" t="s">
        <v>227</v>
      </c>
      <c r="H51" s="13" t="s">
        <v>1624</v>
      </c>
      <c r="I51" s="9">
        <f>IFERROR(INDEX('PGY4 AA Encounters IP OP Split'!$L:$L,(MATCH($B:$B,'PGY4 AA Encounters IP OP Split'!$D:$D,0))),0)</f>
        <v>0</v>
      </c>
      <c r="J51" s="9">
        <f>IFERROR(INDEX('PGY4 AA Encounters IP OP Split'!$M:$M,(MATCH($B:$B,'PGY4 AA Encounters IP OP Split'!$D:$D,0))),0)</f>
        <v>1364.0647354157666</v>
      </c>
      <c r="K51" s="9">
        <f t="shared" si="0"/>
        <v>1364.0647354157666</v>
      </c>
      <c r="L51" s="71">
        <f>INDEX('Revised PGY4 Percent Increases'!J:J,(MATCH(H:H,'Revised PGY4 Percent Increases'!A:A,0)))</f>
        <v>0.66006919709464518</v>
      </c>
      <c r="M51" s="9">
        <f t="shared" si="1"/>
        <v>900.37711469100464</v>
      </c>
      <c r="N51" s="4">
        <f t="shared" si="2"/>
        <v>0</v>
      </c>
      <c r="O51" s="4">
        <f t="shared" si="3"/>
        <v>900.37711469100464</v>
      </c>
      <c r="P51" s="9">
        <f>IFERROR(INDEX('IP UPL Gap Data'!$I:$I,(MATCH($B:$B,'IP UPL Gap Data'!$D:$D,0))),0)</f>
        <v>0</v>
      </c>
      <c r="Q51" s="9">
        <f>IFERROR(INDEX('IP UPL Gap Data'!$J:$J,(MATCH($B:$B,'IP UPL Gap Data'!$D:$D,0))),0)</f>
        <v>0</v>
      </c>
      <c r="R51" s="9">
        <f>IFERROR(INDEX('OP UPL Gap Data'!G:G,(MATCH('UPL UHRIP Analysis by Provider'!$B:$B,'OP UPL Gap Data'!$D:$D,0))),0)</f>
        <v>66680.99807887066</v>
      </c>
      <c r="S51" s="9">
        <f>IFERROR(INDEX('OP UPL Gap Data'!H:H,(MATCH('UPL UHRIP Analysis by Provider'!$B:$B,'OP UPL Gap Data'!$D:$D,0))),0)</f>
        <v>13654.396898734176</v>
      </c>
      <c r="T51" s="4">
        <f>IFERROR(INDEX('IP UPL Gap Data'!$H:$H,(MATCH($B:$B,'IP UPL Gap Data'!$D:$D,0))),0)</f>
        <v>0</v>
      </c>
      <c r="U51" s="4">
        <f>IFERROR(INDEX('OP UPL Gap Data'!I:I,(MATCH('UPL UHRIP Analysis by Provider'!B:B,'OP UPL Gap Data'!D:D,0))),0)</f>
        <v>53026.60118013648</v>
      </c>
      <c r="V51" s="4">
        <f>IFERROR(INDEX('IP UPL Gap Data'!$N:$N,(MATCH($B:$B,'IP UPL Gap Data'!$D:$D,0))),0)</f>
        <v>0</v>
      </c>
    </row>
    <row r="52" spans="1:22">
      <c r="A52" s="10" t="s">
        <v>205</v>
      </c>
      <c r="B52" s="13" t="s">
        <v>205</v>
      </c>
      <c r="C52" s="11" t="s">
        <v>206</v>
      </c>
      <c r="D52" s="11"/>
      <c r="E52" s="12" t="s">
        <v>207</v>
      </c>
      <c r="F52" s="11" t="s">
        <v>226</v>
      </c>
      <c r="G52" s="11" t="s">
        <v>227</v>
      </c>
      <c r="H52" s="13" t="s">
        <v>1624</v>
      </c>
      <c r="I52" s="9">
        <f>IFERROR(INDEX('PGY4 AA Encounters IP OP Split'!$L:$L,(MATCH($B:$B,'PGY4 AA Encounters IP OP Split'!$D:$D,0))),0)</f>
        <v>0</v>
      </c>
      <c r="J52" s="9">
        <f>IFERROR(INDEX('PGY4 AA Encounters IP OP Split'!$M:$M,(MATCH($B:$B,'PGY4 AA Encounters IP OP Split'!$D:$D,0))),0)</f>
        <v>0</v>
      </c>
      <c r="K52" s="9">
        <f t="shared" si="0"/>
        <v>0</v>
      </c>
      <c r="L52" s="71">
        <f>INDEX('Revised PGY4 Percent Increases'!J:J,(MATCH(H:H,'Revised PGY4 Percent Increases'!A:A,0)))</f>
        <v>0.66006919709464518</v>
      </c>
      <c r="M52" s="9">
        <f t="shared" si="1"/>
        <v>0</v>
      </c>
      <c r="N52" s="4">
        <f t="shared" si="2"/>
        <v>0</v>
      </c>
      <c r="O52" s="4">
        <f t="shared" si="3"/>
        <v>0</v>
      </c>
      <c r="P52" s="9">
        <f>IFERROR(INDEX('IP UPL Gap Data'!$I:$I,(MATCH($B:$B,'IP UPL Gap Data'!$D:$D,0))),0)</f>
        <v>0</v>
      </c>
      <c r="Q52" s="9">
        <f>IFERROR(INDEX('IP UPL Gap Data'!$J:$J,(MATCH($B:$B,'IP UPL Gap Data'!$D:$D,0))),0)</f>
        <v>0</v>
      </c>
      <c r="R52" s="9">
        <f>IFERROR(INDEX('OP UPL Gap Data'!G:G,(MATCH('UPL UHRIP Analysis by Provider'!$B:$B,'OP UPL Gap Data'!$D:$D,0))),0)</f>
        <v>0</v>
      </c>
      <c r="S52" s="9">
        <f>IFERROR(INDEX('OP UPL Gap Data'!H:H,(MATCH('UPL UHRIP Analysis by Provider'!$B:$B,'OP UPL Gap Data'!$D:$D,0))),0)</f>
        <v>0</v>
      </c>
      <c r="T52" s="4">
        <f>IFERROR(INDEX('IP UPL Gap Data'!$H:$H,(MATCH($B:$B,'IP UPL Gap Data'!$D:$D,0))),0)</f>
        <v>0</v>
      </c>
      <c r="U52" s="4">
        <f>IFERROR(INDEX('OP UPL Gap Data'!I:I,(MATCH('UPL UHRIP Analysis by Provider'!B:B,'OP UPL Gap Data'!D:D,0))),0)</f>
        <v>0</v>
      </c>
      <c r="V52" s="4">
        <f>IFERROR(INDEX('IP UPL Gap Data'!$N:$N,(MATCH($B:$B,'IP UPL Gap Data'!$D:$D,0))),0)</f>
        <v>0</v>
      </c>
    </row>
    <row r="53" spans="1:22">
      <c r="A53" s="10" t="s">
        <v>217</v>
      </c>
      <c r="B53" s="13" t="s">
        <v>217</v>
      </c>
      <c r="C53" s="11" t="s">
        <v>218</v>
      </c>
      <c r="D53" s="11"/>
      <c r="E53" s="12" t="s">
        <v>219</v>
      </c>
      <c r="F53" s="11" t="s">
        <v>226</v>
      </c>
      <c r="G53" s="11" t="s">
        <v>227</v>
      </c>
      <c r="H53" s="13" t="s">
        <v>1624</v>
      </c>
      <c r="I53" s="9">
        <f>IFERROR(INDEX('PGY4 AA Encounters IP OP Split'!$L:$L,(MATCH($B:$B,'PGY4 AA Encounters IP OP Split'!$D:$D,0))),0)</f>
        <v>0</v>
      </c>
      <c r="J53" s="9">
        <f>IFERROR(INDEX('PGY4 AA Encounters IP OP Split'!$M:$M,(MATCH($B:$B,'PGY4 AA Encounters IP OP Split'!$D:$D,0))),0)</f>
        <v>0</v>
      </c>
      <c r="K53" s="9">
        <f t="shared" si="0"/>
        <v>0</v>
      </c>
      <c r="L53" s="71">
        <f>INDEX('Revised PGY4 Percent Increases'!J:J,(MATCH(H:H,'Revised PGY4 Percent Increases'!A:A,0)))</f>
        <v>0.66006919709464518</v>
      </c>
      <c r="M53" s="9">
        <f t="shared" si="1"/>
        <v>0</v>
      </c>
      <c r="N53" s="4">
        <f t="shared" si="2"/>
        <v>0</v>
      </c>
      <c r="O53" s="4">
        <f t="shared" si="3"/>
        <v>0</v>
      </c>
      <c r="P53" s="9">
        <f>IFERROR(INDEX('IP UPL Gap Data'!$I:$I,(MATCH($B:$B,'IP UPL Gap Data'!$D:$D,0))),0)</f>
        <v>0</v>
      </c>
      <c r="Q53" s="9">
        <f>IFERROR(INDEX('IP UPL Gap Data'!$J:$J,(MATCH($B:$B,'IP UPL Gap Data'!$D:$D,0))),0)</f>
        <v>0</v>
      </c>
      <c r="R53" s="9">
        <f>IFERROR(INDEX('OP UPL Gap Data'!G:G,(MATCH('UPL UHRIP Analysis by Provider'!$B:$B,'OP UPL Gap Data'!$D:$D,0))),0)</f>
        <v>0</v>
      </c>
      <c r="S53" s="9">
        <f>IFERROR(INDEX('OP UPL Gap Data'!H:H,(MATCH('UPL UHRIP Analysis by Provider'!$B:$B,'OP UPL Gap Data'!$D:$D,0))),0)</f>
        <v>0</v>
      </c>
      <c r="T53" s="4">
        <f>IFERROR(INDEX('IP UPL Gap Data'!$H:$H,(MATCH($B:$B,'IP UPL Gap Data'!$D:$D,0))),0)</f>
        <v>0</v>
      </c>
      <c r="U53" s="4">
        <f>IFERROR(INDEX('OP UPL Gap Data'!I:I,(MATCH('UPL UHRIP Analysis by Provider'!B:B,'OP UPL Gap Data'!D:D,0))),0)</f>
        <v>0</v>
      </c>
      <c r="V53" s="4">
        <f>IFERROR(INDEX('IP UPL Gap Data'!$N:$N,(MATCH($B:$B,'IP UPL Gap Data'!$D:$D,0))),0)</f>
        <v>0</v>
      </c>
    </row>
    <row r="54" spans="1:22">
      <c r="A54" s="10" t="s">
        <v>223</v>
      </c>
      <c r="B54" s="13" t="s">
        <v>223</v>
      </c>
      <c r="C54" s="11" t="s">
        <v>224</v>
      </c>
      <c r="D54" s="11"/>
      <c r="E54" s="12" t="s">
        <v>225</v>
      </c>
      <c r="F54" s="11" t="s">
        <v>226</v>
      </c>
      <c r="G54" s="11" t="s">
        <v>227</v>
      </c>
      <c r="H54" s="13" t="s">
        <v>1624</v>
      </c>
      <c r="I54" s="9">
        <f>IFERROR(INDEX('PGY4 AA Encounters IP OP Split'!$L:$L,(MATCH($B:$B,'PGY4 AA Encounters IP OP Split'!$D:$D,0))),0)</f>
        <v>0</v>
      </c>
      <c r="J54" s="9">
        <f>IFERROR(INDEX('PGY4 AA Encounters IP OP Split'!$M:$M,(MATCH($B:$B,'PGY4 AA Encounters IP OP Split'!$D:$D,0))),0)</f>
        <v>0</v>
      </c>
      <c r="K54" s="9">
        <f t="shared" si="0"/>
        <v>0</v>
      </c>
      <c r="L54" s="71">
        <f>INDEX('Revised PGY4 Percent Increases'!J:J,(MATCH(H:H,'Revised PGY4 Percent Increases'!A:A,0)))</f>
        <v>0.66006919709464518</v>
      </c>
      <c r="M54" s="9">
        <f t="shared" si="1"/>
        <v>0</v>
      </c>
      <c r="N54" s="4">
        <f t="shared" si="2"/>
        <v>0</v>
      </c>
      <c r="O54" s="4">
        <f t="shared" si="3"/>
        <v>0</v>
      </c>
      <c r="P54" s="9">
        <f>IFERROR(INDEX('IP UPL Gap Data'!$I:$I,(MATCH($B:$B,'IP UPL Gap Data'!$D:$D,0))),0)</f>
        <v>0</v>
      </c>
      <c r="Q54" s="9">
        <f>IFERROR(INDEX('IP UPL Gap Data'!$J:$J,(MATCH($B:$B,'IP UPL Gap Data'!$D:$D,0))),0)</f>
        <v>0</v>
      </c>
      <c r="R54" s="9">
        <f>IFERROR(INDEX('OP UPL Gap Data'!G:G,(MATCH('UPL UHRIP Analysis by Provider'!$B:$B,'OP UPL Gap Data'!$D:$D,0))),0)</f>
        <v>0</v>
      </c>
      <c r="S54" s="9">
        <f>IFERROR(INDEX('OP UPL Gap Data'!H:H,(MATCH('UPL UHRIP Analysis by Provider'!$B:$B,'OP UPL Gap Data'!$D:$D,0))),0)</f>
        <v>0</v>
      </c>
      <c r="T54" s="4">
        <f>IFERROR(INDEX('IP UPL Gap Data'!$H:$H,(MATCH($B:$B,'IP UPL Gap Data'!$D:$D,0))),0)</f>
        <v>0</v>
      </c>
      <c r="U54" s="4">
        <f>IFERROR(INDEX('OP UPL Gap Data'!I:I,(MATCH('UPL UHRIP Analysis by Provider'!B:B,'OP UPL Gap Data'!D:D,0))),0)</f>
        <v>0</v>
      </c>
      <c r="V54" s="4">
        <f>IFERROR(INDEX('IP UPL Gap Data'!$N:$N,(MATCH($B:$B,'IP UPL Gap Data'!$D:$D,0))),0)</f>
        <v>0</v>
      </c>
    </row>
    <row r="55" spans="1:22">
      <c r="A55" s="10" t="s">
        <v>232</v>
      </c>
      <c r="B55" s="13" t="s">
        <v>232</v>
      </c>
      <c r="C55" s="11" t="s">
        <v>233</v>
      </c>
      <c r="D55" s="11"/>
      <c r="E55" s="12" t="s">
        <v>234</v>
      </c>
      <c r="F55" s="11" t="s">
        <v>226</v>
      </c>
      <c r="G55" s="11" t="s">
        <v>227</v>
      </c>
      <c r="H55" s="13" t="s">
        <v>1624</v>
      </c>
      <c r="I55" s="9">
        <f>IFERROR(INDEX('PGY4 AA Encounters IP OP Split'!$L:$L,(MATCH($B:$B,'PGY4 AA Encounters IP OP Split'!$D:$D,0))),0)</f>
        <v>91978.854550625329</v>
      </c>
      <c r="J55" s="9">
        <f>IFERROR(INDEX('PGY4 AA Encounters IP OP Split'!$M:$M,(MATCH($B:$B,'PGY4 AA Encounters IP OP Split'!$D:$D,0))),0)</f>
        <v>340544.04353730986</v>
      </c>
      <c r="K55" s="9">
        <f t="shared" si="0"/>
        <v>432522.89808793517</v>
      </c>
      <c r="L55" s="71">
        <f>INDEX('Revised PGY4 Percent Increases'!J:J,(MATCH(H:H,'Revised PGY4 Percent Increases'!A:A,0)))</f>
        <v>0.66006919709464518</v>
      </c>
      <c r="M55" s="9">
        <f t="shared" si="1"/>
        <v>285495.04206595244</v>
      </c>
      <c r="N55" s="4">
        <f t="shared" si="2"/>
        <v>60712.408672916412</v>
      </c>
      <c r="O55" s="4">
        <f t="shared" si="3"/>
        <v>224782.633393036</v>
      </c>
      <c r="P55" s="9">
        <f>IFERROR(INDEX('IP UPL Gap Data'!$I:$I,(MATCH($B:$B,'IP UPL Gap Data'!$D:$D,0))),0)</f>
        <v>583566.84523055784</v>
      </c>
      <c r="Q55" s="9">
        <f>IFERROR(INDEX('IP UPL Gap Data'!$J:$J,(MATCH($B:$B,'IP UPL Gap Data'!$D:$D,0))),0)</f>
        <v>140640.4456329114</v>
      </c>
      <c r="R55" s="9">
        <f>IFERROR(INDEX('OP UPL Gap Data'!G:G,(MATCH('UPL UHRIP Analysis by Provider'!$B:$B,'OP UPL Gap Data'!$D:$D,0))),0)</f>
        <v>1349222.7188853461</v>
      </c>
      <c r="S55" s="9">
        <f>IFERROR(INDEX('OP UPL Gap Data'!H:H,(MATCH('UPL UHRIP Analysis by Provider'!$B:$B,'OP UPL Gap Data'!$D:$D,0))),0)</f>
        <v>494649.48759493674</v>
      </c>
      <c r="T55" s="4">
        <f>IFERROR(INDEX('IP UPL Gap Data'!$H:$H,(MATCH($B:$B,'IP UPL Gap Data'!$D:$D,0))),0)</f>
        <v>442926.39959764644</v>
      </c>
      <c r="U55" s="4">
        <f>IFERROR(INDEX('OP UPL Gap Data'!I:I,(MATCH('UPL UHRIP Analysis by Provider'!B:B,'OP UPL Gap Data'!D:D,0))),0)</f>
        <v>854573.23129040934</v>
      </c>
      <c r="V55" s="4">
        <f>IFERROR(INDEX('IP UPL Gap Data'!$N:$N,(MATCH($B:$B,'IP UPL Gap Data'!$D:$D,0))),0)</f>
        <v>0</v>
      </c>
    </row>
    <row r="56" spans="1:22">
      <c r="A56" s="10" t="s">
        <v>259</v>
      </c>
      <c r="B56" s="13" t="s">
        <v>259</v>
      </c>
      <c r="C56" s="11" t="s">
        <v>260</v>
      </c>
      <c r="D56" s="11"/>
      <c r="E56" s="12" t="s">
        <v>261</v>
      </c>
      <c r="F56" s="11" t="s">
        <v>226</v>
      </c>
      <c r="G56" s="11" t="s">
        <v>227</v>
      </c>
      <c r="H56" s="13" t="s">
        <v>1624</v>
      </c>
      <c r="I56" s="9">
        <f>IFERROR(INDEX('PGY4 AA Encounters IP OP Split'!$L:$L,(MATCH($B:$B,'PGY4 AA Encounters IP OP Split'!$D:$D,0))),0)</f>
        <v>0</v>
      </c>
      <c r="J56" s="9">
        <f>IFERROR(INDEX('PGY4 AA Encounters IP OP Split'!$M:$M,(MATCH($B:$B,'PGY4 AA Encounters IP OP Split'!$D:$D,0))),0)</f>
        <v>0</v>
      </c>
      <c r="K56" s="9">
        <f t="shared" si="0"/>
        <v>0</v>
      </c>
      <c r="L56" s="71">
        <f>INDEX('Revised PGY4 Percent Increases'!J:J,(MATCH(H:H,'Revised PGY4 Percent Increases'!A:A,0)))</f>
        <v>0.66006919709464518</v>
      </c>
      <c r="M56" s="9">
        <f t="shared" si="1"/>
        <v>0</v>
      </c>
      <c r="N56" s="4">
        <f t="shared" si="2"/>
        <v>0</v>
      </c>
      <c r="O56" s="4">
        <f t="shared" si="3"/>
        <v>0</v>
      </c>
      <c r="P56" s="9">
        <f>IFERROR(INDEX('IP UPL Gap Data'!$I:$I,(MATCH($B:$B,'IP UPL Gap Data'!$D:$D,0))),0)</f>
        <v>0</v>
      </c>
      <c r="Q56" s="9">
        <f>IFERROR(INDEX('IP UPL Gap Data'!$J:$J,(MATCH($B:$B,'IP UPL Gap Data'!$D:$D,0))),0)</f>
        <v>0</v>
      </c>
      <c r="R56" s="9">
        <f>IFERROR(INDEX('OP UPL Gap Data'!G:G,(MATCH('UPL UHRIP Analysis by Provider'!$B:$B,'OP UPL Gap Data'!$D:$D,0))),0)</f>
        <v>0</v>
      </c>
      <c r="S56" s="9">
        <f>IFERROR(INDEX('OP UPL Gap Data'!H:H,(MATCH('UPL UHRIP Analysis by Provider'!$B:$B,'OP UPL Gap Data'!$D:$D,0))),0)</f>
        <v>0</v>
      </c>
      <c r="T56" s="4">
        <f>IFERROR(INDEX('IP UPL Gap Data'!$H:$H,(MATCH($B:$B,'IP UPL Gap Data'!$D:$D,0))),0)</f>
        <v>0</v>
      </c>
      <c r="U56" s="4">
        <f>IFERROR(INDEX('OP UPL Gap Data'!I:I,(MATCH('UPL UHRIP Analysis by Provider'!B:B,'OP UPL Gap Data'!D:D,0))),0)</f>
        <v>0</v>
      </c>
      <c r="V56" s="4">
        <f>IFERROR(INDEX('IP UPL Gap Data'!$N:$N,(MATCH($B:$B,'IP UPL Gap Data'!$D:$D,0))),0)</f>
        <v>0</v>
      </c>
    </row>
    <row r="57" spans="1:22">
      <c r="A57" s="10" t="s">
        <v>271</v>
      </c>
      <c r="B57" s="13" t="s">
        <v>271</v>
      </c>
      <c r="C57" s="11" t="s">
        <v>272</v>
      </c>
      <c r="D57" s="11"/>
      <c r="E57" s="12" t="s">
        <v>273</v>
      </c>
      <c r="F57" s="11" t="s">
        <v>226</v>
      </c>
      <c r="G57" s="11" t="s">
        <v>227</v>
      </c>
      <c r="H57" s="13" t="s">
        <v>1624</v>
      </c>
      <c r="I57" s="9">
        <f>IFERROR(INDEX('PGY4 AA Encounters IP OP Split'!$L:$L,(MATCH($B:$B,'PGY4 AA Encounters IP OP Split'!$D:$D,0))),0)</f>
        <v>4537629.0981013989</v>
      </c>
      <c r="J57" s="9">
        <f>IFERROR(INDEX('PGY4 AA Encounters IP OP Split'!$M:$M,(MATCH($B:$B,'PGY4 AA Encounters IP OP Split'!$D:$D,0))),0)</f>
        <v>1286603.0162467817</v>
      </c>
      <c r="K57" s="9">
        <f t="shared" si="0"/>
        <v>5824232.1143481806</v>
      </c>
      <c r="L57" s="71">
        <f>INDEX('Revised PGY4 Percent Increases'!J:J,(MATCH(H:H,'Revised PGY4 Percent Increases'!A:A,0)))</f>
        <v>0.66006919709464518</v>
      </c>
      <c r="M57" s="9">
        <f t="shared" si="1"/>
        <v>3844396.2154106512</v>
      </c>
      <c r="N57" s="4">
        <f t="shared" si="2"/>
        <v>2995149.1954970895</v>
      </c>
      <c r="O57" s="4">
        <f t="shared" si="3"/>
        <v>849247.01991356188</v>
      </c>
      <c r="P57" s="9">
        <f>IFERROR(INDEX('IP UPL Gap Data'!$I:$I,(MATCH($B:$B,'IP UPL Gap Data'!$D:$D,0))),0)</f>
        <v>6718269.2402211735</v>
      </c>
      <c r="Q57" s="9">
        <f>IFERROR(INDEX('IP UPL Gap Data'!$J:$J,(MATCH($B:$B,'IP UPL Gap Data'!$D:$D,0))),0)</f>
        <v>3391884.1974683544</v>
      </c>
      <c r="R57" s="9">
        <f>IFERROR(INDEX('OP UPL Gap Data'!G:G,(MATCH('UPL UHRIP Analysis by Provider'!$B:$B,'OP UPL Gap Data'!$D:$D,0))),0)</f>
        <v>2435119.3113837056</v>
      </c>
      <c r="S57" s="9">
        <f>IFERROR(INDEX('OP UPL Gap Data'!H:H,(MATCH('UPL UHRIP Analysis by Provider'!$B:$B,'OP UPL Gap Data'!$D:$D,0))),0)</f>
        <v>752477.52569620253</v>
      </c>
      <c r="T57" s="4">
        <f>IFERROR(INDEX('IP UPL Gap Data'!$H:$H,(MATCH($B:$B,'IP UPL Gap Data'!$D:$D,0))),0)</f>
        <v>3326385.0427528191</v>
      </c>
      <c r="U57" s="4">
        <f>IFERROR(INDEX('OP UPL Gap Data'!I:I,(MATCH('UPL UHRIP Analysis by Provider'!B:B,'OP UPL Gap Data'!D:D,0))),0)</f>
        <v>1682641.7856875029</v>
      </c>
      <c r="V57" s="4">
        <f>IFERROR(INDEX('IP UPL Gap Data'!$N:$N,(MATCH($B:$B,'IP UPL Gap Data'!$D:$D,0))),0)</f>
        <v>0</v>
      </c>
    </row>
    <row r="58" spans="1:22">
      <c r="A58" s="10" t="s">
        <v>274</v>
      </c>
      <c r="B58" s="13" t="s">
        <v>274</v>
      </c>
      <c r="C58" s="11" t="s">
        <v>275</v>
      </c>
      <c r="D58" s="11"/>
      <c r="E58" s="12" t="s">
        <v>276</v>
      </c>
      <c r="F58" s="11" t="s">
        <v>226</v>
      </c>
      <c r="G58" s="11" t="s">
        <v>227</v>
      </c>
      <c r="H58" s="13" t="s">
        <v>1624</v>
      </c>
      <c r="I58" s="9">
        <f>IFERROR(INDEX('PGY4 AA Encounters IP OP Split'!$L:$L,(MATCH($B:$B,'PGY4 AA Encounters IP OP Split'!$D:$D,0))),0)</f>
        <v>0</v>
      </c>
      <c r="J58" s="9">
        <f>IFERROR(INDEX('PGY4 AA Encounters IP OP Split'!$M:$M,(MATCH($B:$B,'PGY4 AA Encounters IP OP Split'!$D:$D,0))),0)</f>
        <v>488.37234605138678</v>
      </c>
      <c r="K58" s="9">
        <f t="shared" si="0"/>
        <v>488.37234605138678</v>
      </c>
      <c r="L58" s="71">
        <f>INDEX('Revised PGY4 Percent Increases'!J:J,(MATCH(H:H,'Revised PGY4 Percent Increases'!A:A,0)))</f>
        <v>0.66006919709464518</v>
      </c>
      <c r="M58" s="9">
        <f t="shared" si="1"/>
        <v>322.3595423413671</v>
      </c>
      <c r="N58" s="4">
        <f t="shared" si="2"/>
        <v>0</v>
      </c>
      <c r="O58" s="4">
        <f t="shared" si="3"/>
        <v>322.3595423413671</v>
      </c>
      <c r="P58" s="9">
        <f>IFERROR(INDEX('IP UPL Gap Data'!$I:$I,(MATCH($B:$B,'IP UPL Gap Data'!$D:$D,0))),0)</f>
        <v>0</v>
      </c>
      <c r="Q58" s="9">
        <f>IFERROR(INDEX('IP UPL Gap Data'!$J:$J,(MATCH($B:$B,'IP UPL Gap Data'!$D:$D,0))),0)</f>
        <v>0</v>
      </c>
      <c r="R58" s="9">
        <f>IFERROR(INDEX('OP UPL Gap Data'!G:G,(MATCH('UPL UHRIP Analysis by Provider'!$B:$B,'OP UPL Gap Data'!$D:$D,0))),0)</f>
        <v>28791.3946136017</v>
      </c>
      <c r="S58" s="9">
        <f>IFERROR(INDEX('OP UPL Gap Data'!H:H,(MATCH('UPL UHRIP Analysis by Provider'!$B:$B,'OP UPL Gap Data'!$D:$D,0))),0)</f>
        <v>9745.31</v>
      </c>
      <c r="T58" s="4">
        <f>IFERROR(INDEX('IP UPL Gap Data'!$H:$H,(MATCH($B:$B,'IP UPL Gap Data'!$D:$D,0))),0)</f>
        <v>0</v>
      </c>
      <c r="U58" s="4">
        <f>IFERROR(INDEX('OP UPL Gap Data'!I:I,(MATCH('UPL UHRIP Analysis by Provider'!B:B,'OP UPL Gap Data'!D:D,0))),0)</f>
        <v>19046.084613601699</v>
      </c>
      <c r="V58" s="4">
        <f>IFERROR(INDEX('IP UPL Gap Data'!$N:$N,(MATCH($B:$B,'IP UPL Gap Data'!$D:$D,0))),0)</f>
        <v>0</v>
      </c>
    </row>
    <row r="59" spans="1:22">
      <c r="A59" s="10" t="s">
        <v>295</v>
      </c>
      <c r="B59" s="13" t="s">
        <v>295</v>
      </c>
      <c r="C59" s="11" t="s">
        <v>296</v>
      </c>
      <c r="D59" s="11"/>
      <c r="E59" s="12" t="s">
        <v>297</v>
      </c>
      <c r="F59" s="11" t="s">
        <v>226</v>
      </c>
      <c r="G59" s="11" t="s">
        <v>227</v>
      </c>
      <c r="H59" s="13" t="s">
        <v>1624</v>
      </c>
      <c r="I59" s="9">
        <f>IFERROR(INDEX('PGY4 AA Encounters IP OP Split'!$L:$L,(MATCH($B:$B,'PGY4 AA Encounters IP OP Split'!$D:$D,0))),0)</f>
        <v>7608.4495013876449</v>
      </c>
      <c r="J59" s="9">
        <f>IFERROR(INDEX('PGY4 AA Encounters IP OP Split'!$M:$M,(MATCH($B:$B,'PGY4 AA Encounters IP OP Split'!$D:$D,0))),0)</f>
        <v>23939.898785127087</v>
      </c>
      <c r="K59" s="9">
        <f t="shared" si="0"/>
        <v>31548.348286514731</v>
      </c>
      <c r="L59" s="71">
        <f>INDEX('Revised PGY4 Percent Increases'!J:J,(MATCH(H:H,'Revised PGY4 Percent Increases'!A:A,0)))</f>
        <v>0.66006919709464518</v>
      </c>
      <c r="M59" s="9">
        <f t="shared" si="1"/>
        <v>20824.092923142005</v>
      </c>
      <c r="N59" s="4">
        <f t="shared" si="2"/>
        <v>5022.1031535160964</v>
      </c>
      <c r="O59" s="4">
        <f t="shared" si="3"/>
        <v>15801.989769625907</v>
      </c>
      <c r="P59" s="9">
        <f>IFERROR(INDEX('IP UPL Gap Data'!$I:$I,(MATCH($B:$B,'IP UPL Gap Data'!$D:$D,0))),0)</f>
        <v>49434.638155975408</v>
      </c>
      <c r="Q59" s="9">
        <f>IFERROR(INDEX('IP UPL Gap Data'!$J:$J,(MATCH($B:$B,'IP UPL Gap Data'!$D:$D,0))),0)</f>
        <v>13725.101962025321</v>
      </c>
      <c r="R59" s="9">
        <f>IFERROR(INDEX('OP UPL Gap Data'!G:G,(MATCH('UPL UHRIP Analysis by Provider'!$B:$B,'OP UPL Gap Data'!$D:$D,0))),0)</f>
        <v>329640.50956051791</v>
      </c>
      <c r="S59" s="9">
        <f>IFERROR(INDEX('OP UPL Gap Data'!H:H,(MATCH('UPL UHRIP Analysis by Provider'!$B:$B,'OP UPL Gap Data'!$D:$D,0))),0)</f>
        <v>49333.037278481017</v>
      </c>
      <c r="T59" s="4">
        <f>IFERROR(INDEX('IP UPL Gap Data'!$H:$H,(MATCH($B:$B,'IP UPL Gap Data'!$D:$D,0))),0)</f>
        <v>35709.536193950087</v>
      </c>
      <c r="U59" s="4">
        <f>IFERROR(INDEX('OP UPL Gap Data'!I:I,(MATCH('UPL UHRIP Analysis by Provider'!B:B,'OP UPL Gap Data'!D:D,0))),0)</f>
        <v>280307.47228203691</v>
      </c>
      <c r="V59" s="4">
        <f>IFERROR(INDEX('IP UPL Gap Data'!$N:$N,(MATCH($B:$B,'IP UPL Gap Data'!$D:$D,0))),0)</f>
        <v>0</v>
      </c>
    </row>
    <row r="60" spans="1:22">
      <c r="A60" s="10" t="s">
        <v>357</v>
      </c>
      <c r="B60" s="13" t="s">
        <v>357</v>
      </c>
      <c r="C60" s="11" t="s">
        <v>358</v>
      </c>
      <c r="D60" s="11"/>
      <c r="E60" s="12" t="s">
        <v>359</v>
      </c>
      <c r="F60" s="11" t="s">
        <v>226</v>
      </c>
      <c r="G60" s="11" t="s">
        <v>227</v>
      </c>
      <c r="H60" s="13" t="s">
        <v>1624</v>
      </c>
      <c r="I60" s="9">
        <f>IFERROR(INDEX('PGY4 AA Encounters IP OP Split'!$L:$L,(MATCH($B:$B,'PGY4 AA Encounters IP OP Split'!$D:$D,0))),0)</f>
        <v>66328.268923467898</v>
      </c>
      <c r="J60" s="9">
        <f>IFERROR(INDEX('PGY4 AA Encounters IP OP Split'!$M:$M,(MATCH($B:$B,'PGY4 AA Encounters IP OP Split'!$D:$D,0))),0)</f>
        <v>436384.90254461643</v>
      </c>
      <c r="K60" s="9">
        <f t="shared" si="0"/>
        <v>502713.17146808433</v>
      </c>
      <c r="L60" s="71">
        <f>INDEX('Revised PGY4 Percent Increases'!J:J,(MATCH(H:H,'Revised PGY4 Percent Increases'!A:A,0)))</f>
        <v>0.66006919709464518</v>
      </c>
      <c r="M60" s="9">
        <f t="shared" si="1"/>
        <v>331825.4794598411</v>
      </c>
      <c r="N60" s="4">
        <f t="shared" si="2"/>
        <v>43781.247212991162</v>
      </c>
      <c r="O60" s="4">
        <f t="shared" si="3"/>
        <v>288044.23224684998</v>
      </c>
      <c r="P60" s="9">
        <f>IFERROR(INDEX('IP UPL Gap Data'!$I:$I,(MATCH($B:$B,'IP UPL Gap Data'!$D:$D,0))),0)</f>
        <v>190222.83403011374</v>
      </c>
      <c r="Q60" s="9">
        <f>IFERROR(INDEX('IP UPL Gap Data'!$J:$J,(MATCH($B:$B,'IP UPL Gap Data'!$D:$D,0))),0)</f>
        <v>105578.29462025316</v>
      </c>
      <c r="R60" s="9">
        <f>IFERROR(INDEX('OP UPL Gap Data'!G:G,(MATCH('UPL UHRIP Analysis by Provider'!$B:$B,'OP UPL Gap Data'!$D:$D,0))),0)</f>
        <v>1041950.2551245451</v>
      </c>
      <c r="S60" s="9">
        <f>IFERROR(INDEX('OP UPL Gap Data'!H:H,(MATCH('UPL UHRIP Analysis by Provider'!$B:$B,'OP UPL Gap Data'!$D:$D,0))),0)</f>
        <v>533328.89658227854</v>
      </c>
      <c r="T60" s="4">
        <f>IFERROR(INDEX('IP UPL Gap Data'!$H:$H,(MATCH($B:$B,'IP UPL Gap Data'!$D:$D,0))),0)</f>
        <v>84644.539409860576</v>
      </c>
      <c r="U60" s="4">
        <f>IFERROR(INDEX('OP UPL Gap Data'!I:I,(MATCH('UPL UHRIP Analysis by Provider'!B:B,'OP UPL Gap Data'!D:D,0))),0)</f>
        <v>508621.35854226653</v>
      </c>
      <c r="V60" s="4">
        <f>IFERROR(INDEX('IP UPL Gap Data'!$N:$N,(MATCH($B:$B,'IP UPL Gap Data'!$D:$D,0))),0)</f>
        <v>0</v>
      </c>
    </row>
    <row r="61" spans="1:22" ht="23.5">
      <c r="A61" s="10" t="s">
        <v>369</v>
      </c>
      <c r="B61" s="13" t="s">
        <v>369</v>
      </c>
      <c r="C61" s="11" t="s">
        <v>370</v>
      </c>
      <c r="D61" s="11"/>
      <c r="E61" s="12" t="s">
        <v>371</v>
      </c>
      <c r="F61" s="11" t="s">
        <v>226</v>
      </c>
      <c r="G61" s="11" t="s">
        <v>227</v>
      </c>
      <c r="H61" s="13" t="s">
        <v>1624</v>
      </c>
      <c r="I61" s="9">
        <f>IFERROR(INDEX('PGY4 AA Encounters IP OP Split'!$L:$L,(MATCH($B:$B,'PGY4 AA Encounters IP OP Split'!$D:$D,0))),0)</f>
        <v>525425.88215116307</v>
      </c>
      <c r="J61" s="9">
        <f>IFERROR(INDEX('PGY4 AA Encounters IP OP Split'!$M:$M,(MATCH($B:$B,'PGY4 AA Encounters IP OP Split'!$D:$D,0))),0)</f>
        <v>1008109.3462260268</v>
      </c>
      <c r="K61" s="9">
        <f t="shared" si="0"/>
        <v>1533535.22837719</v>
      </c>
      <c r="L61" s="71">
        <f>INDEX('Revised PGY4 Percent Increases'!J:J,(MATCH(H:H,'Revised PGY4 Percent Increases'!A:A,0)))</f>
        <v>0.66006919709464518</v>
      </c>
      <c r="M61" s="9">
        <f t="shared" si="1"/>
        <v>1012239.3669112851</v>
      </c>
      <c r="N61" s="4">
        <f t="shared" si="2"/>
        <v>346817.44016426388</v>
      </c>
      <c r="O61" s="4">
        <f t="shared" si="3"/>
        <v>665421.92674702115</v>
      </c>
      <c r="P61" s="9">
        <f>IFERROR(INDEX('IP UPL Gap Data'!$I:$I,(MATCH($B:$B,'IP UPL Gap Data'!$D:$D,0))),0)</f>
        <v>674235.3700900859</v>
      </c>
      <c r="Q61" s="9">
        <f>IFERROR(INDEX('IP UPL Gap Data'!$J:$J,(MATCH($B:$B,'IP UPL Gap Data'!$D:$D,0))),0)</f>
        <v>467729.93905063294</v>
      </c>
      <c r="R61" s="9">
        <f>IFERROR(INDEX('OP UPL Gap Data'!G:G,(MATCH('UPL UHRIP Analysis by Provider'!$B:$B,'OP UPL Gap Data'!$D:$D,0))),0)</f>
        <v>1276129.478998583</v>
      </c>
      <c r="S61" s="9">
        <f>IFERROR(INDEX('OP UPL Gap Data'!H:H,(MATCH('UPL UHRIP Analysis by Provider'!$B:$B,'OP UPL Gap Data'!$D:$D,0))),0)</f>
        <v>770660.80234177201</v>
      </c>
      <c r="T61" s="4">
        <f>IFERROR(INDEX('IP UPL Gap Data'!$H:$H,(MATCH($B:$B,'IP UPL Gap Data'!$D:$D,0))),0)</f>
        <v>206505.43103945296</v>
      </c>
      <c r="U61" s="4">
        <f>IFERROR(INDEX('OP UPL Gap Data'!I:I,(MATCH('UPL UHRIP Analysis by Provider'!B:B,'OP UPL Gap Data'!D:D,0))),0)</f>
        <v>505468.67665681103</v>
      </c>
      <c r="V61" s="4">
        <f>IFERROR(INDEX('IP UPL Gap Data'!$N:$N,(MATCH($B:$B,'IP UPL Gap Data'!$D:$D,0))),0)</f>
        <v>0</v>
      </c>
    </row>
    <row r="62" spans="1:22">
      <c r="A62" s="10" t="s">
        <v>381</v>
      </c>
      <c r="B62" s="13" t="s">
        <v>381</v>
      </c>
      <c r="C62" s="11" t="s">
        <v>382</v>
      </c>
      <c r="D62" s="11"/>
      <c r="E62" s="12" t="s">
        <v>383</v>
      </c>
      <c r="F62" s="11" t="s">
        <v>226</v>
      </c>
      <c r="G62" s="11" t="s">
        <v>227</v>
      </c>
      <c r="H62" s="13" t="s">
        <v>1624</v>
      </c>
      <c r="I62" s="9">
        <f>IFERROR(INDEX('PGY4 AA Encounters IP OP Split'!$L:$L,(MATCH($B:$B,'PGY4 AA Encounters IP OP Split'!$D:$D,0))),0)</f>
        <v>0</v>
      </c>
      <c r="J62" s="9">
        <f>IFERROR(INDEX('PGY4 AA Encounters IP OP Split'!$M:$M,(MATCH($B:$B,'PGY4 AA Encounters IP OP Split'!$D:$D,0))),0)</f>
        <v>0</v>
      </c>
      <c r="K62" s="9">
        <f t="shared" si="0"/>
        <v>0</v>
      </c>
      <c r="L62" s="71">
        <f>INDEX('Revised PGY4 Percent Increases'!J:J,(MATCH(H:H,'Revised PGY4 Percent Increases'!A:A,0)))</f>
        <v>0.66006919709464518</v>
      </c>
      <c r="M62" s="9">
        <f t="shared" si="1"/>
        <v>0</v>
      </c>
      <c r="N62" s="4">
        <f t="shared" si="2"/>
        <v>0</v>
      </c>
      <c r="O62" s="4">
        <f t="shared" si="3"/>
        <v>0</v>
      </c>
      <c r="P62" s="9">
        <f>IFERROR(INDEX('IP UPL Gap Data'!$I:$I,(MATCH($B:$B,'IP UPL Gap Data'!$D:$D,0))),0)</f>
        <v>0</v>
      </c>
      <c r="Q62" s="9">
        <f>IFERROR(INDEX('IP UPL Gap Data'!$J:$J,(MATCH($B:$B,'IP UPL Gap Data'!$D:$D,0))),0)</f>
        <v>0</v>
      </c>
      <c r="R62" s="9">
        <f>IFERROR(INDEX('OP UPL Gap Data'!G:G,(MATCH('UPL UHRIP Analysis by Provider'!$B:$B,'OP UPL Gap Data'!$D:$D,0))),0)</f>
        <v>0</v>
      </c>
      <c r="S62" s="9">
        <f>IFERROR(INDEX('OP UPL Gap Data'!H:H,(MATCH('UPL UHRIP Analysis by Provider'!$B:$B,'OP UPL Gap Data'!$D:$D,0))),0)</f>
        <v>0</v>
      </c>
      <c r="T62" s="4">
        <f>IFERROR(INDEX('IP UPL Gap Data'!$H:$H,(MATCH($B:$B,'IP UPL Gap Data'!$D:$D,0))),0)</f>
        <v>0</v>
      </c>
      <c r="U62" s="4">
        <f>IFERROR(INDEX('OP UPL Gap Data'!I:I,(MATCH('UPL UHRIP Analysis by Provider'!B:B,'OP UPL Gap Data'!D:D,0))),0)</f>
        <v>0</v>
      </c>
      <c r="V62" s="4">
        <f>IFERROR(INDEX('IP UPL Gap Data'!$N:$N,(MATCH($B:$B,'IP UPL Gap Data'!$D:$D,0))),0)</f>
        <v>0</v>
      </c>
    </row>
    <row r="63" spans="1:22" ht="23.5">
      <c r="A63" s="10" t="s">
        <v>384</v>
      </c>
      <c r="B63" s="13" t="s">
        <v>384</v>
      </c>
      <c r="C63" s="11" t="s">
        <v>385</v>
      </c>
      <c r="D63" s="11"/>
      <c r="E63" s="12" t="s">
        <v>386</v>
      </c>
      <c r="F63" s="11" t="s">
        <v>226</v>
      </c>
      <c r="G63" s="11" t="s">
        <v>227</v>
      </c>
      <c r="H63" s="13" t="s">
        <v>1624</v>
      </c>
      <c r="I63" s="9">
        <f>IFERROR(INDEX('PGY4 AA Encounters IP OP Split'!$L:$L,(MATCH($B:$B,'PGY4 AA Encounters IP OP Split'!$D:$D,0))),0)</f>
        <v>0</v>
      </c>
      <c r="J63" s="9">
        <f>IFERROR(INDEX('PGY4 AA Encounters IP OP Split'!$M:$M,(MATCH($B:$B,'PGY4 AA Encounters IP OP Split'!$D:$D,0))),0)</f>
        <v>0</v>
      </c>
      <c r="K63" s="9">
        <f t="shared" si="0"/>
        <v>0</v>
      </c>
      <c r="L63" s="71">
        <f>INDEX('Revised PGY4 Percent Increases'!J:J,(MATCH(H:H,'Revised PGY4 Percent Increases'!A:A,0)))</f>
        <v>0.66006919709464518</v>
      </c>
      <c r="M63" s="9">
        <f t="shared" si="1"/>
        <v>0</v>
      </c>
      <c r="N63" s="4">
        <f t="shared" si="2"/>
        <v>0</v>
      </c>
      <c r="O63" s="4">
        <f t="shared" si="3"/>
        <v>0</v>
      </c>
      <c r="P63" s="9">
        <f>IFERROR(INDEX('IP UPL Gap Data'!$I:$I,(MATCH($B:$B,'IP UPL Gap Data'!$D:$D,0))),0)</f>
        <v>54784.987290417637</v>
      </c>
      <c r="Q63" s="9">
        <f>IFERROR(INDEX('IP UPL Gap Data'!$J:$J,(MATCH($B:$B,'IP UPL Gap Data'!$D:$D,0))),0)</f>
        <v>0</v>
      </c>
      <c r="R63" s="9">
        <f>IFERROR(INDEX('OP UPL Gap Data'!G:G,(MATCH('UPL UHRIP Analysis by Provider'!$B:$B,'OP UPL Gap Data'!$D:$D,0))),0)</f>
        <v>0</v>
      </c>
      <c r="S63" s="9">
        <f>IFERROR(INDEX('OP UPL Gap Data'!H:H,(MATCH('UPL UHRIP Analysis by Provider'!$B:$B,'OP UPL Gap Data'!$D:$D,0))),0)</f>
        <v>0</v>
      </c>
      <c r="T63" s="4">
        <f>IFERROR(INDEX('IP UPL Gap Data'!$H:$H,(MATCH($B:$B,'IP UPL Gap Data'!$D:$D,0))),0)</f>
        <v>54784.987290417637</v>
      </c>
      <c r="U63" s="4">
        <f>IFERROR(INDEX('OP UPL Gap Data'!I:I,(MATCH('UPL UHRIP Analysis by Provider'!B:B,'OP UPL Gap Data'!D:D,0))),0)</f>
        <v>0</v>
      </c>
      <c r="V63" s="4">
        <f>IFERROR(INDEX('IP UPL Gap Data'!$N:$N,(MATCH($B:$B,'IP UPL Gap Data'!$D:$D,0))),0)</f>
        <v>0</v>
      </c>
    </row>
    <row r="64" spans="1:22">
      <c r="A64" s="10" t="s">
        <v>432</v>
      </c>
      <c r="B64" s="13" t="s">
        <v>432</v>
      </c>
      <c r="C64" s="11" t="s">
        <v>433</v>
      </c>
      <c r="D64" s="11"/>
      <c r="E64" s="12" t="s">
        <v>434</v>
      </c>
      <c r="F64" s="11" t="s">
        <v>226</v>
      </c>
      <c r="G64" s="11" t="s">
        <v>227</v>
      </c>
      <c r="H64" s="13" t="s">
        <v>1624</v>
      </c>
      <c r="I64" s="9">
        <f>IFERROR(INDEX('PGY4 AA Encounters IP OP Split'!$L:$L,(MATCH($B:$B,'PGY4 AA Encounters IP OP Split'!$D:$D,0))),0)</f>
        <v>466145.35589292517</v>
      </c>
      <c r="J64" s="9">
        <f>IFERROR(INDEX('PGY4 AA Encounters IP OP Split'!$M:$M,(MATCH($B:$B,'PGY4 AA Encounters IP OP Split'!$D:$D,0))),0)</f>
        <v>671068.11358274135</v>
      </c>
      <c r="K64" s="9">
        <f t="shared" si="0"/>
        <v>1137213.4694756665</v>
      </c>
      <c r="L64" s="71">
        <f>INDEX('Revised PGY4 Percent Increases'!J:J,(MATCH(H:H,'Revised PGY4 Percent Increases'!A:A,0)))</f>
        <v>0.66006919709464518</v>
      </c>
      <c r="M64" s="9">
        <f t="shared" si="1"/>
        <v>750639.58172201901</v>
      </c>
      <c r="N64" s="4">
        <f t="shared" si="2"/>
        <v>307688.19079364074</v>
      </c>
      <c r="O64" s="4">
        <f t="shared" si="3"/>
        <v>442951.39092837821</v>
      </c>
      <c r="P64" s="9">
        <f>IFERROR(INDEX('IP UPL Gap Data'!$I:$I,(MATCH($B:$B,'IP UPL Gap Data'!$D:$D,0))),0)</f>
        <v>1662894.0192740716</v>
      </c>
      <c r="Q64" s="9">
        <f>IFERROR(INDEX('IP UPL Gap Data'!$J:$J,(MATCH($B:$B,'IP UPL Gap Data'!$D:$D,0))),0)</f>
        <v>896065.20493670879</v>
      </c>
      <c r="R64" s="9">
        <f>IFERROR(INDEX('OP UPL Gap Data'!G:G,(MATCH('UPL UHRIP Analysis by Provider'!$B:$B,'OP UPL Gap Data'!$D:$D,0))),0)</f>
        <v>907550.39700895629</v>
      </c>
      <c r="S64" s="9">
        <f>IFERROR(INDEX('OP UPL Gap Data'!H:H,(MATCH('UPL UHRIP Analysis by Provider'!$B:$B,'OP UPL Gap Data'!$D:$D,0))),0)</f>
        <v>663207.91727848095</v>
      </c>
      <c r="T64" s="4">
        <f>IFERROR(INDEX('IP UPL Gap Data'!$H:$H,(MATCH($B:$B,'IP UPL Gap Data'!$D:$D,0))),0)</f>
        <v>766828.81433736277</v>
      </c>
      <c r="U64" s="4">
        <f>IFERROR(INDEX('OP UPL Gap Data'!I:I,(MATCH('UPL UHRIP Analysis by Provider'!B:B,'OP UPL Gap Data'!D:D,0))),0)</f>
        <v>244342.47973047534</v>
      </c>
      <c r="V64" s="4">
        <f>IFERROR(INDEX('IP UPL Gap Data'!$N:$N,(MATCH($B:$B,'IP UPL Gap Data'!$D:$D,0))),0)</f>
        <v>0</v>
      </c>
    </row>
    <row r="65" spans="1:22" ht="23.5">
      <c r="A65" s="10" t="s">
        <v>435</v>
      </c>
      <c r="B65" s="13" t="s">
        <v>435</v>
      </c>
      <c r="C65" s="11" t="s">
        <v>436</v>
      </c>
      <c r="D65" s="11"/>
      <c r="E65" s="12" t="s">
        <v>437</v>
      </c>
      <c r="F65" s="11" t="s">
        <v>226</v>
      </c>
      <c r="G65" s="11" t="s">
        <v>227</v>
      </c>
      <c r="H65" s="13" t="s">
        <v>1624</v>
      </c>
      <c r="I65" s="9">
        <f>IFERROR(INDEX('PGY4 AA Encounters IP OP Split'!$L:$L,(MATCH($B:$B,'PGY4 AA Encounters IP OP Split'!$D:$D,0))),0)</f>
        <v>173111.01489434351</v>
      </c>
      <c r="J65" s="9">
        <f>IFERROR(INDEX('PGY4 AA Encounters IP OP Split'!$M:$M,(MATCH($B:$B,'PGY4 AA Encounters IP OP Split'!$D:$D,0))),0)</f>
        <v>21109.913291132252</v>
      </c>
      <c r="K65" s="9">
        <f t="shared" si="0"/>
        <v>194220.92818547576</v>
      </c>
      <c r="L65" s="71">
        <f>INDEX('Revised PGY4 Percent Increases'!J:J,(MATCH(H:H,'Revised PGY4 Percent Increases'!A:A,0)))</f>
        <v>0.66006919709464518</v>
      </c>
      <c r="M65" s="9">
        <f t="shared" si="1"/>
        <v>128199.25212636372</v>
      </c>
      <c r="N65" s="4">
        <f t="shared" si="2"/>
        <v>114265.24860954848</v>
      </c>
      <c r="O65" s="4">
        <f t="shared" si="3"/>
        <v>13934.003516815244</v>
      </c>
      <c r="P65" s="9">
        <f>IFERROR(INDEX('IP UPL Gap Data'!$I:$I,(MATCH($B:$B,'IP UPL Gap Data'!$D:$D,0))),0)</f>
        <v>500092.82807719178</v>
      </c>
      <c r="Q65" s="9">
        <f>IFERROR(INDEX('IP UPL Gap Data'!$J:$J,(MATCH($B:$B,'IP UPL Gap Data'!$D:$D,0))),0)</f>
        <v>166247.65594936704</v>
      </c>
      <c r="R65" s="9">
        <f>IFERROR(INDEX('OP UPL Gap Data'!G:G,(MATCH('UPL UHRIP Analysis by Provider'!$B:$B,'OP UPL Gap Data'!$D:$D,0))),0)</f>
        <v>195185.44040044965</v>
      </c>
      <c r="S65" s="9">
        <f>IFERROR(INDEX('OP UPL Gap Data'!H:H,(MATCH('UPL UHRIP Analysis by Provider'!$B:$B,'OP UPL Gap Data'!$D:$D,0))),0)</f>
        <v>28086.239240506329</v>
      </c>
      <c r="T65" s="4">
        <f>IFERROR(INDEX('IP UPL Gap Data'!$H:$H,(MATCH($B:$B,'IP UPL Gap Data'!$D:$D,0))),0)</f>
        <v>333845.17212782474</v>
      </c>
      <c r="U65" s="4">
        <f>IFERROR(INDEX('OP UPL Gap Data'!I:I,(MATCH('UPL UHRIP Analysis by Provider'!B:B,'OP UPL Gap Data'!D:D,0))),0)</f>
        <v>167099.2011599433</v>
      </c>
      <c r="V65" s="4">
        <f>IFERROR(INDEX('IP UPL Gap Data'!$N:$N,(MATCH($B:$B,'IP UPL Gap Data'!$D:$D,0))),0)</f>
        <v>0</v>
      </c>
    </row>
    <row r="66" spans="1:22" ht="23.5">
      <c r="A66" s="10" t="s">
        <v>438</v>
      </c>
      <c r="B66" s="13" t="s">
        <v>438</v>
      </c>
      <c r="C66" s="11" t="s">
        <v>439</v>
      </c>
      <c r="D66" s="11"/>
      <c r="E66" s="12" t="s">
        <v>440</v>
      </c>
      <c r="F66" s="11" t="s">
        <v>226</v>
      </c>
      <c r="G66" s="11" t="s">
        <v>227</v>
      </c>
      <c r="H66" s="13" t="s">
        <v>1624</v>
      </c>
      <c r="I66" s="9">
        <f>IFERROR(INDEX('PGY4 AA Encounters IP OP Split'!$L:$L,(MATCH($B:$B,'PGY4 AA Encounters IP OP Split'!$D:$D,0))),0)</f>
        <v>861553.193677851</v>
      </c>
      <c r="J66" s="9">
        <f>IFERROR(INDEX('PGY4 AA Encounters IP OP Split'!$M:$M,(MATCH($B:$B,'PGY4 AA Encounters IP OP Split'!$D:$D,0))),0)</f>
        <v>799686.63624818693</v>
      </c>
      <c r="K66" s="9">
        <f t="shared" ref="K66:K129" si="4">I66+J66</f>
        <v>1661239.8299260379</v>
      </c>
      <c r="L66" s="71">
        <f>INDEX('Revised PGY4 Percent Increases'!J:J,(MATCH(H:H,'Revised PGY4 Percent Increases'!A:A,0)))</f>
        <v>0.66006919709464518</v>
      </c>
      <c r="M66" s="9">
        <f t="shared" ref="M66:M129" si="5">(I66+J66)*L66</f>
        <v>1096533.2407209247</v>
      </c>
      <c r="N66" s="4">
        <f t="shared" ref="N66:N129" si="6">L66*I66</f>
        <v>568684.72480526648</v>
      </c>
      <c r="O66" s="4">
        <f t="shared" ref="O66:O129" si="7">L66*J66</f>
        <v>527848.51591565832</v>
      </c>
      <c r="P66" s="9">
        <f>IFERROR(INDEX('IP UPL Gap Data'!$I:$I,(MATCH($B:$B,'IP UPL Gap Data'!$D:$D,0))),0)</f>
        <v>1407906.4455109271</v>
      </c>
      <c r="Q66" s="9">
        <f>IFERROR(INDEX('IP UPL Gap Data'!$J:$J,(MATCH($B:$B,'IP UPL Gap Data'!$D:$D,0))),0)</f>
        <v>905013.37158227852</v>
      </c>
      <c r="R66" s="9">
        <f>IFERROR(INDEX('OP UPL Gap Data'!G:G,(MATCH('UPL UHRIP Analysis by Provider'!$B:$B,'OP UPL Gap Data'!$D:$D,0))),0)</f>
        <v>2130787.1159113171</v>
      </c>
      <c r="S66" s="9">
        <f>IFERROR(INDEX('OP UPL Gap Data'!H:H,(MATCH('UPL UHRIP Analysis by Provider'!$B:$B,'OP UPL Gap Data'!$D:$D,0))),0)</f>
        <v>739728.46386075951</v>
      </c>
      <c r="T66" s="4">
        <f>IFERROR(INDEX('IP UPL Gap Data'!$H:$H,(MATCH($B:$B,'IP UPL Gap Data'!$D:$D,0))),0)</f>
        <v>502893.07392864861</v>
      </c>
      <c r="U66" s="4">
        <f>IFERROR(INDEX('OP UPL Gap Data'!I:I,(MATCH('UPL UHRIP Analysis by Provider'!B:B,'OP UPL Gap Data'!D:D,0))),0)</f>
        <v>1391058.6520505575</v>
      </c>
      <c r="V66" s="4">
        <f>IFERROR(INDEX('IP UPL Gap Data'!$N:$N,(MATCH($B:$B,'IP UPL Gap Data'!$D:$D,0))),0)</f>
        <v>0</v>
      </c>
    </row>
    <row r="67" spans="1:22">
      <c r="A67" s="10" t="s">
        <v>486</v>
      </c>
      <c r="B67" s="13" t="s">
        <v>486</v>
      </c>
      <c r="C67" s="11" t="s">
        <v>487</v>
      </c>
      <c r="D67" s="11"/>
      <c r="E67" s="12" t="s">
        <v>488</v>
      </c>
      <c r="F67" s="11" t="s">
        <v>226</v>
      </c>
      <c r="G67" s="11" t="s">
        <v>227</v>
      </c>
      <c r="H67" s="13" t="s">
        <v>1624</v>
      </c>
      <c r="I67" s="9">
        <f>IFERROR(INDEX('PGY4 AA Encounters IP OP Split'!$L:$L,(MATCH($B:$B,'PGY4 AA Encounters IP OP Split'!$D:$D,0))),0)</f>
        <v>5720835.0579357948</v>
      </c>
      <c r="J67" s="9">
        <f>IFERROR(INDEX('PGY4 AA Encounters IP OP Split'!$M:$M,(MATCH($B:$B,'PGY4 AA Encounters IP OP Split'!$D:$D,0))),0)</f>
        <v>1067298.8456337899</v>
      </c>
      <c r="K67" s="9">
        <f t="shared" si="4"/>
        <v>6788133.9035695847</v>
      </c>
      <c r="L67" s="71">
        <f>INDEX('Revised PGY4 Percent Increases'!J:J,(MATCH(H:H,'Revised PGY4 Percent Increases'!A:A,0)))</f>
        <v>0.66006919709464518</v>
      </c>
      <c r="M67" s="9">
        <f t="shared" si="5"/>
        <v>4480638.0955001153</v>
      </c>
      <c r="N67" s="4">
        <f t="shared" si="6"/>
        <v>3776147.0034025782</v>
      </c>
      <c r="O67" s="4">
        <f t="shared" si="7"/>
        <v>704491.09209753736</v>
      </c>
      <c r="P67" s="9">
        <f>IFERROR(INDEX('IP UPL Gap Data'!$I:$I,(MATCH($B:$B,'IP UPL Gap Data'!$D:$D,0))),0)</f>
        <v>6378183.5793138556</v>
      </c>
      <c r="Q67" s="9">
        <f>IFERROR(INDEX('IP UPL Gap Data'!$J:$J,(MATCH($B:$B,'IP UPL Gap Data'!$D:$D,0))),0)</f>
        <v>4306580.5703164553</v>
      </c>
      <c r="R67" s="9">
        <f>IFERROR(INDEX('OP UPL Gap Data'!G:G,(MATCH('UPL UHRIP Analysis by Provider'!$B:$B,'OP UPL Gap Data'!$D:$D,0))),0)</f>
        <v>1477622.8667777556</v>
      </c>
      <c r="S67" s="9">
        <f>IFERROR(INDEX('OP UPL Gap Data'!H:H,(MATCH('UPL UHRIP Analysis by Provider'!$B:$B,'OP UPL Gap Data'!$D:$D,0))),0)</f>
        <v>1116030.183607595</v>
      </c>
      <c r="T67" s="4">
        <f>IFERROR(INDEX('IP UPL Gap Data'!$H:$H,(MATCH($B:$B,'IP UPL Gap Data'!$D:$D,0))),0)</f>
        <v>2071603.0089974003</v>
      </c>
      <c r="U67" s="4">
        <f>IFERROR(INDEX('OP UPL Gap Data'!I:I,(MATCH('UPL UHRIP Analysis by Provider'!B:B,'OP UPL Gap Data'!D:D,0))),0)</f>
        <v>361592.68317016051</v>
      </c>
      <c r="V67" s="4">
        <f>IFERROR(INDEX('IP UPL Gap Data'!$N:$N,(MATCH($B:$B,'IP UPL Gap Data'!$D:$D,0))),0)</f>
        <v>0</v>
      </c>
    </row>
    <row r="68" spans="1:22">
      <c r="A68" s="10" t="s">
        <v>526</v>
      </c>
      <c r="B68" s="13" t="s">
        <v>526</v>
      </c>
      <c r="C68" s="11" t="s">
        <v>527</v>
      </c>
      <c r="D68" s="11"/>
      <c r="E68" s="12" t="s">
        <v>528</v>
      </c>
      <c r="F68" s="11" t="s">
        <v>226</v>
      </c>
      <c r="G68" s="11" t="s">
        <v>227</v>
      </c>
      <c r="H68" s="13" t="s">
        <v>1624</v>
      </c>
      <c r="I68" s="9">
        <f>IFERROR(INDEX('PGY4 AA Encounters IP OP Split'!$L:$L,(MATCH($B:$B,'PGY4 AA Encounters IP OP Split'!$D:$D,0))),0)</f>
        <v>1364652.7275302995</v>
      </c>
      <c r="J68" s="9">
        <f>IFERROR(INDEX('PGY4 AA Encounters IP OP Split'!$M:$M,(MATCH($B:$B,'PGY4 AA Encounters IP OP Split'!$D:$D,0))),0)</f>
        <v>777576.78529459087</v>
      </c>
      <c r="K68" s="9">
        <f t="shared" si="4"/>
        <v>2142229.5128248902</v>
      </c>
      <c r="L68" s="71">
        <f>INDEX('Revised PGY4 Percent Increases'!J:J,(MATCH(H:H,'Revised PGY4 Percent Increases'!A:A,0)))</f>
        <v>0.66006919709464518</v>
      </c>
      <c r="M68" s="9">
        <f t="shared" si="5"/>
        <v>1414019.7145227781</v>
      </c>
      <c r="N68" s="4">
        <f t="shared" si="6"/>
        <v>900765.2301739424</v>
      </c>
      <c r="O68" s="4">
        <f t="shared" si="7"/>
        <v>513254.48434883589</v>
      </c>
      <c r="P68" s="9">
        <f>IFERROR(INDEX('IP UPL Gap Data'!$I:$I,(MATCH($B:$B,'IP UPL Gap Data'!$D:$D,0))),0)</f>
        <v>2921460.3465641388</v>
      </c>
      <c r="Q68" s="9">
        <f>IFERROR(INDEX('IP UPL Gap Data'!$J:$J,(MATCH($B:$B,'IP UPL Gap Data'!$D:$D,0))),0)</f>
        <v>1777966.2670253164</v>
      </c>
      <c r="R68" s="9">
        <f>IFERROR(INDEX('OP UPL Gap Data'!G:G,(MATCH('UPL UHRIP Analysis by Provider'!$B:$B,'OP UPL Gap Data'!$D:$D,0))),0)</f>
        <v>3924118.45992734</v>
      </c>
      <c r="S68" s="9">
        <f>IFERROR(INDEX('OP UPL Gap Data'!H:H,(MATCH('UPL UHRIP Analysis by Provider'!$B:$B,'OP UPL Gap Data'!$D:$D,0))),0)</f>
        <v>1268599.5205063291</v>
      </c>
      <c r="T68" s="4">
        <f>IFERROR(INDEX('IP UPL Gap Data'!$H:$H,(MATCH($B:$B,'IP UPL Gap Data'!$D:$D,0))),0)</f>
        <v>1143494.0795388224</v>
      </c>
      <c r="U68" s="4">
        <f>IFERROR(INDEX('OP UPL Gap Data'!I:I,(MATCH('UPL UHRIP Analysis by Provider'!B:B,'OP UPL Gap Data'!D:D,0))),0)</f>
        <v>2655518.9394210111</v>
      </c>
      <c r="V68" s="4">
        <f>IFERROR(INDEX('IP UPL Gap Data'!$N:$N,(MATCH($B:$B,'IP UPL Gap Data'!$D:$D,0))),0)</f>
        <v>0</v>
      </c>
    </row>
    <row r="69" spans="1:22">
      <c r="A69" s="10" t="s">
        <v>529</v>
      </c>
      <c r="B69" s="13" t="s">
        <v>529</v>
      </c>
      <c r="C69" s="11" t="s">
        <v>530</v>
      </c>
      <c r="D69" s="11"/>
      <c r="E69" s="12" t="s">
        <v>531</v>
      </c>
      <c r="F69" s="11" t="s">
        <v>226</v>
      </c>
      <c r="G69" s="11" t="s">
        <v>227</v>
      </c>
      <c r="H69" s="13" t="s">
        <v>1624</v>
      </c>
      <c r="I69" s="9">
        <f>IFERROR(INDEX('PGY4 AA Encounters IP OP Split'!$L:$L,(MATCH($B:$B,'PGY4 AA Encounters IP OP Split'!$D:$D,0))),0)</f>
        <v>295043.35903049086</v>
      </c>
      <c r="J69" s="9">
        <f>IFERROR(INDEX('PGY4 AA Encounters IP OP Split'!$M:$M,(MATCH($B:$B,'PGY4 AA Encounters IP OP Split'!$D:$D,0))),0)</f>
        <v>70698.713258997785</v>
      </c>
      <c r="K69" s="9">
        <f t="shared" si="4"/>
        <v>365742.07228948863</v>
      </c>
      <c r="L69" s="71">
        <f>INDEX('Revised PGY4 Percent Increases'!J:J,(MATCH(H:H,'Revised PGY4 Percent Increases'!A:A,0)))</f>
        <v>0.66006919709464518</v>
      </c>
      <c r="M69" s="9">
        <f t="shared" si="5"/>
        <v>241415.07599985442</v>
      </c>
      <c r="N69" s="4">
        <f t="shared" si="6"/>
        <v>194749.03310336324</v>
      </c>
      <c r="O69" s="4">
        <f t="shared" si="7"/>
        <v>46666.042896491213</v>
      </c>
      <c r="P69" s="9">
        <f>IFERROR(INDEX('IP UPL Gap Data'!$I:$I,(MATCH($B:$B,'IP UPL Gap Data'!$D:$D,0))),0)</f>
        <v>700988.18354340969</v>
      </c>
      <c r="Q69" s="9">
        <f>IFERROR(INDEX('IP UPL Gap Data'!$J:$J,(MATCH($B:$B,'IP UPL Gap Data'!$D:$D,0))),0)</f>
        <v>272550.86525316455</v>
      </c>
      <c r="R69" s="9">
        <f>IFERROR(INDEX('OP UPL Gap Data'!G:G,(MATCH('UPL UHRIP Analysis by Provider'!$B:$B,'OP UPL Gap Data'!$D:$D,0))),0)</f>
        <v>344336.88015633688</v>
      </c>
      <c r="S69" s="9">
        <f>IFERROR(INDEX('OP UPL Gap Data'!H:H,(MATCH('UPL UHRIP Analysis by Provider'!$B:$B,'OP UPL Gap Data'!$D:$D,0))),0)</f>
        <v>93502.131075949364</v>
      </c>
      <c r="T69" s="4">
        <f>IFERROR(INDEX('IP UPL Gap Data'!$H:$H,(MATCH($B:$B,'IP UPL Gap Data'!$D:$D,0))),0)</f>
        <v>428437.31829024514</v>
      </c>
      <c r="U69" s="4">
        <f>IFERROR(INDEX('OP UPL Gap Data'!I:I,(MATCH('UPL UHRIP Analysis by Provider'!B:B,'OP UPL Gap Data'!D:D,0))),0)</f>
        <v>250834.74908038753</v>
      </c>
      <c r="V69" s="4">
        <f>IFERROR(INDEX('IP UPL Gap Data'!$N:$N,(MATCH($B:$B,'IP UPL Gap Data'!$D:$D,0))),0)</f>
        <v>0</v>
      </c>
    </row>
    <row r="70" spans="1:22">
      <c r="A70" s="10" t="s">
        <v>532</v>
      </c>
      <c r="B70" s="13" t="s">
        <v>532</v>
      </c>
      <c r="C70" s="11" t="s">
        <v>533</v>
      </c>
      <c r="D70" s="11"/>
      <c r="E70" s="12" t="s">
        <v>534</v>
      </c>
      <c r="F70" s="11" t="s">
        <v>226</v>
      </c>
      <c r="G70" s="11" t="s">
        <v>227</v>
      </c>
      <c r="H70" s="13" t="s">
        <v>1624</v>
      </c>
      <c r="I70" s="9">
        <f>IFERROR(INDEX('PGY4 AA Encounters IP OP Split'!$L:$L,(MATCH($B:$B,'PGY4 AA Encounters IP OP Split'!$D:$D,0))),0)</f>
        <v>12008757.125237878</v>
      </c>
      <c r="J70" s="9">
        <f>IFERROR(INDEX('PGY4 AA Encounters IP OP Split'!$M:$M,(MATCH($B:$B,'PGY4 AA Encounters IP OP Split'!$D:$D,0))),0)</f>
        <v>1919835.6704772324</v>
      </c>
      <c r="K70" s="9">
        <f t="shared" si="4"/>
        <v>13928592.79571511</v>
      </c>
      <c r="L70" s="71">
        <f>INDEX('Revised PGY4 Percent Increases'!J:J,(MATCH(H:H,'Revised PGY4 Percent Increases'!A:A,0)))</f>
        <v>0.66006919709464518</v>
      </c>
      <c r="M70" s="9">
        <f t="shared" si="5"/>
        <v>9193835.0633259322</v>
      </c>
      <c r="N70" s="4">
        <f t="shared" si="6"/>
        <v>7926610.6737603657</v>
      </c>
      <c r="O70" s="4">
        <f t="shared" si="7"/>
        <v>1267224.3895655666</v>
      </c>
      <c r="P70" s="9">
        <f>IFERROR(INDEX('IP UPL Gap Data'!$I:$I,(MATCH($B:$B,'IP UPL Gap Data'!$D:$D,0))),0)</f>
        <v>37360922.157912828</v>
      </c>
      <c r="Q70" s="9">
        <f>IFERROR(INDEX('IP UPL Gap Data'!$J:$J,(MATCH($B:$B,'IP UPL Gap Data'!$D:$D,0))),0)</f>
        <v>21783937.047531649</v>
      </c>
      <c r="R70" s="9">
        <f>IFERROR(INDEX('OP UPL Gap Data'!G:G,(MATCH('UPL UHRIP Analysis by Provider'!$B:$B,'OP UPL Gap Data'!$D:$D,0))),0)</f>
        <v>8340950.6165607944</v>
      </c>
      <c r="S70" s="9">
        <f>IFERROR(INDEX('OP UPL Gap Data'!H:H,(MATCH('UPL UHRIP Analysis by Provider'!$B:$B,'OP UPL Gap Data'!$D:$D,0))),0)</f>
        <v>2596278.3793670884</v>
      </c>
      <c r="T70" s="4">
        <f>IFERROR(INDEX('IP UPL Gap Data'!$H:$H,(MATCH($B:$B,'IP UPL Gap Data'!$D:$D,0))),0)</f>
        <v>15576985.110381179</v>
      </c>
      <c r="U70" s="4">
        <f>IFERROR(INDEX('OP UPL Gap Data'!I:I,(MATCH('UPL UHRIP Analysis by Provider'!B:B,'OP UPL Gap Data'!D:D,0))),0)</f>
        <v>5744672.2371937055</v>
      </c>
      <c r="V70" s="4">
        <f>IFERROR(INDEX('IP UPL Gap Data'!$N:$N,(MATCH($B:$B,'IP UPL Gap Data'!$D:$D,0))),0)</f>
        <v>0</v>
      </c>
    </row>
    <row r="71" spans="1:22" ht="23.5">
      <c r="A71" s="10" t="s">
        <v>613</v>
      </c>
      <c r="B71" s="13" t="s">
        <v>613</v>
      </c>
      <c r="C71" s="11" t="s">
        <v>614</v>
      </c>
      <c r="D71" s="11"/>
      <c r="E71" s="12" t="s">
        <v>615</v>
      </c>
      <c r="F71" s="11" t="s">
        <v>226</v>
      </c>
      <c r="G71" s="11" t="s">
        <v>227</v>
      </c>
      <c r="H71" s="13" t="s">
        <v>1624</v>
      </c>
      <c r="I71" s="9">
        <f>IFERROR(INDEX('PGY4 AA Encounters IP OP Split'!$L:$L,(MATCH($B:$B,'PGY4 AA Encounters IP OP Split'!$D:$D,0))),0)</f>
        <v>5743960.4397553504</v>
      </c>
      <c r="J71" s="9">
        <f>IFERROR(INDEX('PGY4 AA Encounters IP OP Split'!$M:$M,(MATCH($B:$B,'PGY4 AA Encounters IP OP Split'!$D:$D,0))),0)</f>
        <v>1318155.7159751926</v>
      </c>
      <c r="K71" s="9">
        <f t="shared" si="4"/>
        <v>7062116.1557305427</v>
      </c>
      <c r="L71" s="71">
        <f>INDEX('Revised PGY4 Percent Increases'!J:J,(MATCH(H:H,'Revised PGY4 Percent Increases'!A:A,0)))</f>
        <v>0.66006919709464518</v>
      </c>
      <c r="M71" s="9">
        <f t="shared" si="5"/>
        <v>4661485.3407021817</v>
      </c>
      <c r="N71" s="4">
        <f t="shared" si="6"/>
        <v>3791411.355612719</v>
      </c>
      <c r="O71" s="4">
        <f t="shared" si="7"/>
        <v>870073.98508946248</v>
      </c>
      <c r="P71" s="9">
        <f>IFERROR(INDEX('IP UPL Gap Data'!$I:$I,(MATCH($B:$B,'IP UPL Gap Data'!$D:$D,0))),0)</f>
        <v>7530436.1709402595</v>
      </c>
      <c r="Q71" s="9">
        <f>IFERROR(INDEX('IP UPL Gap Data'!$J:$J,(MATCH($B:$B,'IP UPL Gap Data'!$D:$D,0))),0)</f>
        <v>5609818.1502531655</v>
      </c>
      <c r="R71" s="9">
        <f>IFERROR(INDEX('OP UPL Gap Data'!G:G,(MATCH('UPL UHRIP Analysis by Provider'!$B:$B,'OP UPL Gap Data'!$D:$D,0))),0)</f>
        <v>2448732.0457933731</v>
      </c>
      <c r="S71" s="9">
        <f>IFERROR(INDEX('OP UPL Gap Data'!H:H,(MATCH('UPL UHRIP Analysis by Provider'!$B:$B,'OP UPL Gap Data'!$D:$D,0))),0)</f>
        <v>1694768.2150632911</v>
      </c>
      <c r="T71" s="4">
        <f>IFERROR(INDEX('IP UPL Gap Data'!$H:$H,(MATCH($B:$B,'IP UPL Gap Data'!$D:$D,0))),0)</f>
        <v>1920618.020687094</v>
      </c>
      <c r="U71" s="4">
        <f>IFERROR(INDEX('OP UPL Gap Data'!I:I,(MATCH('UPL UHRIP Analysis by Provider'!B:B,'OP UPL Gap Data'!D:D,0))),0)</f>
        <v>753963.830730082</v>
      </c>
      <c r="V71" s="4">
        <f>IFERROR(INDEX('IP UPL Gap Data'!$N:$N,(MATCH($B:$B,'IP UPL Gap Data'!$D:$D,0))),0)</f>
        <v>0</v>
      </c>
    </row>
    <row r="72" spans="1:22" ht="23.5">
      <c r="A72" s="10" t="s">
        <v>637</v>
      </c>
      <c r="B72" s="13" t="s">
        <v>637</v>
      </c>
      <c r="C72" s="11" t="s">
        <v>638</v>
      </c>
      <c r="D72" s="11"/>
      <c r="E72" s="12" t="s">
        <v>639</v>
      </c>
      <c r="F72" s="11" t="s">
        <v>226</v>
      </c>
      <c r="G72" s="11" t="s">
        <v>227</v>
      </c>
      <c r="H72" s="13" t="s">
        <v>1624</v>
      </c>
      <c r="I72" s="9">
        <f>IFERROR(INDEX('PGY4 AA Encounters IP OP Split'!$L:$L,(MATCH($B:$B,'PGY4 AA Encounters IP OP Split'!$D:$D,0))),0)</f>
        <v>2742518.9869625494</v>
      </c>
      <c r="J72" s="9">
        <f>IFERROR(INDEX('PGY4 AA Encounters IP OP Split'!$M:$M,(MATCH($B:$B,'PGY4 AA Encounters IP OP Split'!$D:$D,0))),0)</f>
        <v>720962.00179551682</v>
      </c>
      <c r="K72" s="9">
        <f t="shared" si="4"/>
        <v>3463480.9887580662</v>
      </c>
      <c r="L72" s="71">
        <f>INDEX('Revised PGY4 Percent Increases'!J:J,(MATCH(H:H,'Revised PGY4 Percent Increases'!A:A,0)))</f>
        <v>0.66006919709464518</v>
      </c>
      <c r="M72" s="9">
        <f t="shared" si="5"/>
        <v>2286137.1154021043</v>
      </c>
      <c r="N72" s="4">
        <f t="shared" si="6"/>
        <v>1810252.3057411897</v>
      </c>
      <c r="O72" s="4">
        <f t="shared" si="7"/>
        <v>475884.80966091494</v>
      </c>
      <c r="P72" s="9">
        <f>IFERROR(INDEX('IP UPL Gap Data'!$I:$I,(MATCH($B:$B,'IP UPL Gap Data'!$D:$D,0))),0)</f>
        <v>3149936.8722637827</v>
      </c>
      <c r="Q72" s="9">
        <f>IFERROR(INDEX('IP UPL Gap Data'!$J:$J,(MATCH($B:$B,'IP UPL Gap Data'!$D:$D,0))),0)</f>
        <v>2600404.8362658229</v>
      </c>
      <c r="R72" s="9">
        <f>IFERROR(INDEX('OP UPL Gap Data'!G:G,(MATCH('UPL UHRIP Analysis by Provider'!$B:$B,'OP UPL Gap Data'!$D:$D,0))),0)</f>
        <v>1138965.09141726</v>
      </c>
      <c r="S72" s="9">
        <f>IFERROR(INDEX('OP UPL Gap Data'!H:H,(MATCH('UPL UHRIP Analysis by Provider'!$B:$B,'OP UPL Gap Data'!$D:$D,0))),0)</f>
        <v>889151.22949367086</v>
      </c>
      <c r="T72" s="4">
        <f>IFERROR(INDEX('IP UPL Gap Data'!$H:$H,(MATCH($B:$B,'IP UPL Gap Data'!$D:$D,0))),0)</f>
        <v>549532.03599795979</v>
      </c>
      <c r="U72" s="4">
        <f>IFERROR(INDEX('OP UPL Gap Data'!I:I,(MATCH('UPL UHRIP Analysis by Provider'!B:B,'OP UPL Gap Data'!D:D,0))),0)</f>
        <v>249813.86192358914</v>
      </c>
      <c r="V72" s="4">
        <f>IFERROR(INDEX('IP UPL Gap Data'!$N:$N,(MATCH($B:$B,'IP UPL Gap Data'!$D:$D,0))),0)</f>
        <v>0</v>
      </c>
    </row>
    <row r="73" spans="1:22">
      <c r="A73" s="10" t="s">
        <v>640</v>
      </c>
      <c r="B73" s="13" t="s">
        <v>640</v>
      </c>
      <c r="C73" s="11" t="s">
        <v>641</v>
      </c>
      <c r="D73" s="11"/>
      <c r="E73" s="12" t="s">
        <v>642</v>
      </c>
      <c r="F73" s="11" t="s">
        <v>226</v>
      </c>
      <c r="G73" s="11" t="s">
        <v>227</v>
      </c>
      <c r="H73" s="13" t="s">
        <v>1624</v>
      </c>
      <c r="I73" s="9">
        <f>IFERROR(INDEX('PGY4 AA Encounters IP OP Split'!$L:$L,(MATCH($B:$B,'PGY4 AA Encounters IP OP Split'!$D:$D,0))),0)</f>
        <v>9351296.578074839</v>
      </c>
      <c r="J73" s="9">
        <f>IFERROR(INDEX('PGY4 AA Encounters IP OP Split'!$M:$M,(MATCH($B:$B,'PGY4 AA Encounters IP OP Split'!$D:$D,0))),0)</f>
        <v>1069480.8821459196</v>
      </c>
      <c r="K73" s="9">
        <f t="shared" si="4"/>
        <v>10420777.460220758</v>
      </c>
      <c r="L73" s="71">
        <f>INDEX('Revised PGY4 Percent Increases'!J:J,(MATCH(H:H,'Revised PGY4 Percent Increases'!A:A,0)))</f>
        <v>0.66006919709464518</v>
      </c>
      <c r="M73" s="9">
        <f t="shared" si="5"/>
        <v>6878434.2112698918</v>
      </c>
      <c r="N73" s="4">
        <f t="shared" si="6"/>
        <v>6172502.8240837622</v>
      </c>
      <c r="O73" s="4">
        <f t="shared" si="7"/>
        <v>705931.38718613004</v>
      </c>
      <c r="P73" s="9">
        <f>IFERROR(INDEX('IP UPL Gap Data'!$I:$I,(MATCH($B:$B,'IP UPL Gap Data'!$D:$D,0))),0)</f>
        <v>8415940.5018255357</v>
      </c>
      <c r="Q73" s="9">
        <f>IFERROR(INDEX('IP UPL Gap Data'!$J:$J,(MATCH($B:$B,'IP UPL Gap Data'!$D:$D,0))),0)</f>
        <v>9007491.2227215189</v>
      </c>
      <c r="R73" s="9">
        <f>IFERROR(INDEX('OP UPL Gap Data'!G:G,(MATCH('UPL UHRIP Analysis by Provider'!$B:$B,'OP UPL Gap Data'!$D:$D,0))),0)</f>
        <v>2781981.9065876165</v>
      </c>
      <c r="S73" s="9">
        <f>IFERROR(INDEX('OP UPL Gap Data'!H:H,(MATCH('UPL UHRIP Analysis by Provider'!$B:$B,'OP UPL Gap Data'!$D:$D,0))),0)</f>
        <v>1299932.7468987345</v>
      </c>
      <c r="T73" s="4">
        <f>IFERROR(INDEX('IP UPL Gap Data'!$H:$H,(MATCH($B:$B,'IP UPL Gap Data'!$D:$D,0))),0)</f>
        <v>-591550.72089598328</v>
      </c>
      <c r="U73" s="4">
        <f>IFERROR(INDEX('OP UPL Gap Data'!I:I,(MATCH('UPL UHRIP Analysis by Provider'!B:B,'OP UPL Gap Data'!D:D,0))),0)</f>
        <v>1482049.1596888821</v>
      </c>
      <c r="V73" s="4">
        <f>IFERROR(INDEX('IP UPL Gap Data'!$N:$N,(MATCH($B:$B,'IP UPL Gap Data'!$D:$D,0))),0)</f>
        <v>0</v>
      </c>
    </row>
    <row r="74" spans="1:22">
      <c r="A74" s="10" t="s">
        <v>688</v>
      </c>
      <c r="B74" s="13" t="s">
        <v>688</v>
      </c>
      <c r="C74" s="11" t="s">
        <v>689</v>
      </c>
      <c r="D74" s="11"/>
      <c r="E74" s="12" t="s">
        <v>690</v>
      </c>
      <c r="F74" s="11" t="s">
        <v>226</v>
      </c>
      <c r="G74" s="11" t="s">
        <v>227</v>
      </c>
      <c r="H74" s="13" t="s">
        <v>1624</v>
      </c>
      <c r="I74" s="9">
        <f>IFERROR(INDEX('PGY4 AA Encounters IP OP Split'!$L:$L,(MATCH($B:$B,'PGY4 AA Encounters IP OP Split'!$D:$D,0))),0)</f>
        <v>1032200.483035521</v>
      </c>
      <c r="J74" s="9">
        <f>IFERROR(INDEX('PGY4 AA Encounters IP OP Split'!$M:$M,(MATCH($B:$B,'PGY4 AA Encounters IP OP Split'!$D:$D,0))),0)</f>
        <v>518079.04468168796</v>
      </c>
      <c r="K74" s="9">
        <f t="shared" si="4"/>
        <v>1550279.527717209</v>
      </c>
      <c r="L74" s="71">
        <f>INDEX('Revised PGY4 Percent Increases'!J:J,(MATCH(H:H,'Revised PGY4 Percent Increases'!A:A,0)))</f>
        <v>0.66006919709464518</v>
      </c>
      <c r="M74" s="9">
        <f t="shared" si="5"/>
        <v>1023291.7631325638</v>
      </c>
      <c r="N74" s="4">
        <f t="shared" si="6"/>
        <v>681323.74407796131</v>
      </c>
      <c r="O74" s="4">
        <f t="shared" si="7"/>
        <v>341968.0190546026</v>
      </c>
      <c r="P74" s="9">
        <f>IFERROR(INDEX('IP UPL Gap Data'!$I:$I,(MATCH($B:$B,'IP UPL Gap Data'!$D:$D,0))),0)</f>
        <v>1616674.0240216474</v>
      </c>
      <c r="Q74" s="9">
        <f>IFERROR(INDEX('IP UPL Gap Data'!$J:$J,(MATCH($B:$B,'IP UPL Gap Data'!$D:$D,0))),0)</f>
        <v>1254525.5878481013</v>
      </c>
      <c r="R74" s="9">
        <f>IFERROR(INDEX('OP UPL Gap Data'!G:G,(MATCH('UPL UHRIP Analysis by Provider'!$B:$B,'OP UPL Gap Data'!$D:$D,0))),0)</f>
        <v>919808.43281927309</v>
      </c>
      <c r="S74" s="9">
        <f>IFERROR(INDEX('OP UPL Gap Data'!H:H,(MATCH('UPL UHRIP Analysis by Provider'!$B:$B,'OP UPL Gap Data'!$D:$D,0))),0)</f>
        <v>371950.79468354431</v>
      </c>
      <c r="T74" s="4">
        <f>IFERROR(INDEX('IP UPL Gap Data'!$H:$H,(MATCH($B:$B,'IP UPL Gap Data'!$D:$D,0))),0)</f>
        <v>362148.43617354613</v>
      </c>
      <c r="U74" s="4">
        <f>IFERROR(INDEX('OP UPL Gap Data'!I:I,(MATCH('UPL UHRIP Analysis by Provider'!B:B,'OP UPL Gap Data'!D:D,0))),0)</f>
        <v>547857.63813572878</v>
      </c>
      <c r="V74" s="4">
        <f>IFERROR(INDEX('IP UPL Gap Data'!$N:$N,(MATCH($B:$B,'IP UPL Gap Data'!$D:$D,0))),0)</f>
        <v>0</v>
      </c>
    </row>
    <row r="75" spans="1:22" ht="23.5">
      <c r="A75" s="10" t="s">
        <v>793</v>
      </c>
      <c r="B75" s="13" t="s">
        <v>793</v>
      </c>
      <c r="C75" s="11" t="s">
        <v>794</v>
      </c>
      <c r="D75" s="11"/>
      <c r="E75" s="12" t="s">
        <v>795</v>
      </c>
      <c r="F75" s="11" t="s">
        <v>226</v>
      </c>
      <c r="G75" s="11" t="s">
        <v>227</v>
      </c>
      <c r="H75" s="13" t="s">
        <v>1624</v>
      </c>
      <c r="I75" s="9">
        <f>IFERROR(INDEX('PGY4 AA Encounters IP OP Split'!$L:$L,(MATCH($B:$B,'PGY4 AA Encounters IP OP Split'!$D:$D,0))),0)</f>
        <v>4110628.5265693199</v>
      </c>
      <c r="J75" s="9">
        <f>IFERROR(INDEX('PGY4 AA Encounters IP OP Split'!$M:$M,(MATCH($B:$B,'PGY4 AA Encounters IP OP Split'!$D:$D,0))),0)</f>
        <v>1751157.4124526514</v>
      </c>
      <c r="K75" s="9">
        <f t="shared" si="4"/>
        <v>5861785.9390219711</v>
      </c>
      <c r="L75" s="71">
        <f>INDEX('Revised PGY4 Percent Increases'!J:J,(MATCH(H:H,'Revised PGY4 Percent Increases'!A:A,0)))</f>
        <v>0.66006919709464518</v>
      </c>
      <c r="M75" s="9">
        <f t="shared" si="5"/>
        <v>3869184.3383109132</v>
      </c>
      <c r="N75" s="4">
        <f t="shared" si="6"/>
        <v>2713299.2710869554</v>
      </c>
      <c r="O75" s="4">
        <f t="shared" si="7"/>
        <v>1155885.067223958</v>
      </c>
      <c r="P75" s="9">
        <f>IFERROR(INDEX('IP UPL Gap Data'!$I:$I,(MATCH($B:$B,'IP UPL Gap Data'!$D:$D,0))),0)</f>
        <v>6393530.4286991954</v>
      </c>
      <c r="Q75" s="9">
        <f>IFERROR(INDEX('IP UPL Gap Data'!$J:$J,(MATCH($B:$B,'IP UPL Gap Data'!$D:$D,0))),0)</f>
        <v>4302102.5312658232</v>
      </c>
      <c r="R75" s="9">
        <f>IFERROR(INDEX('OP UPL Gap Data'!G:G,(MATCH('UPL UHRIP Analysis by Provider'!$B:$B,'OP UPL Gap Data'!$D:$D,0))),0)</f>
        <v>3492435.6531914771</v>
      </c>
      <c r="S75" s="9">
        <f>IFERROR(INDEX('OP UPL Gap Data'!H:H,(MATCH('UPL UHRIP Analysis by Provider'!$B:$B,'OP UPL Gap Data'!$D:$D,0))),0)</f>
        <v>1157488.9547468359</v>
      </c>
      <c r="T75" s="4">
        <f>IFERROR(INDEX('IP UPL Gap Data'!$H:$H,(MATCH($B:$B,'IP UPL Gap Data'!$D:$D,0))),0)</f>
        <v>2091427.8974333722</v>
      </c>
      <c r="U75" s="4">
        <f>IFERROR(INDEX('OP UPL Gap Data'!I:I,(MATCH('UPL UHRIP Analysis by Provider'!B:B,'OP UPL Gap Data'!D:D,0))),0)</f>
        <v>2334946.6984446412</v>
      </c>
      <c r="V75" s="4">
        <f>IFERROR(INDEX('IP UPL Gap Data'!$N:$N,(MATCH($B:$B,'IP UPL Gap Data'!$D:$D,0))),0)</f>
        <v>0</v>
      </c>
    </row>
    <row r="76" spans="1:22">
      <c r="A76" s="10" t="s">
        <v>886</v>
      </c>
      <c r="B76" s="13" t="s">
        <v>886</v>
      </c>
      <c r="C76" s="11" t="s">
        <v>887</v>
      </c>
      <c r="D76" s="11"/>
      <c r="E76" s="12" t="s">
        <v>888</v>
      </c>
      <c r="F76" s="11" t="s">
        <v>226</v>
      </c>
      <c r="G76" s="11" t="s">
        <v>227</v>
      </c>
      <c r="H76" s="13" t="s">
        <v>1624</v>
      </c>
      <c r="I76" s="9">
        <f>IFERROR(INDEX('PGY4 AA Encounters IP OP Split'!$L:$L,(MATCH($B:$B,'PGY4 AA Encounters IP OP Split'!$D:$D,0))),0)</f>
        <v>9435907.4946469087</v>
      </c>
      <c r="J76" s="9">
        <f>IFERROR(INDEX('PGY4 AA Encounters IP OP Split'!$M:$M,(MATCH($B:$B,'PGY4 AA Encounters IP OP Split'!$D:$D,0))),0)</f>
        <v>2770700.4380440116</v>
      </c>
      <c r="K76" s="9">
        <f t="shared" si="4"/>
        <v>12206607.93269092</v>
      </c>
      <c r="L76" s="71">
        <f>INDEX('Revised PGY4 Percent Increases'!J:J,(MATCH(H:H,'Revised PGY4 Percent Increases'!A:A,0)))</f>
        <v>0.66006919709464518</v>
      </c>
      <c r="M76" s="9">
        <f t="shared" si="5"/>
        <v>8057205.8973804228</v>
      </c>
      <c r="N76" s="4">
        <f t="shared" si="6"/>
        <v>6228351.8838509303</v>
      </c>
      <c r="O76" s="4">
        <f t="shared" si="7"/>
        <v>1828854.0135294923</v>
      </c>
      <c r="P76" s="9">
        <f>IFERROR(INDEX('IP UPL Gap Data'!$I:$I,(MATCH($B:$B,'IP UPL Gap Data'!$D:$D,0))),0)</f>
        <v>15873478.062334703</v>
      </c>
      <c r="Q76" s="9">
        <f>IFERROR(INDEX('IP UPL Gap Data'!$J:$J,(MATCH($B:$B,'IP UPL Gap Data'!$D:$D,0))),0)</f>
        <v>8008046.5444936715</v>
      </c>
      <c r="R76" s="9">
        <f>IFERROR(INDEX('OP UPL Gap Data'!G:G,(MATCH('UPL UHRIP Analysis by Provider'!$B:$B,'OP UPL Gap Data'!$D:$D,0))),0)</f>
        <v>5005481.5147178844</v>
      </c>
      <c r="S76" s="9">
        <f>IFERROR(INDEX('OP UPL Gap Data'!H:H,(MATCH('UPL UHRIP Analysis by Provider'!$B:$B,'OP UPL Gap Data'!$D:$D,0))),0)</f>
        <v>1924895.2748734178</v>
      </c>
      <c r="T76" s="4">
        <f>IFERROR(INDEX('IP UPL Gap Data'!$H:$H,(MATCH($B:$B,'IP UPL Gap Data'!$D:$D,0))),0)</f>
        <v>7865431.5178410318</v>
      </c>
      <c r="U76" s="4">
        <f>IFERROR(INDEX('OP UPL Gap Data'!I:I,(MATCH('UPL UHRIP Analysis by Provider'!B:B,'OP UPL Gap Data'!D:D,0))),0)</f>
        <v>3080586.2398444666</v>
      </c>
      <c r="V76" s="4">
        <f>IFERROR(INDEX('IP UPL Gap Data'!$N:$N,(MATCH($B:$B,'IP UPL Gap Data'!$D:$D,0))),0)</f>
        <v>0</v>
      </c>
    </row>
    <row r="77" spans="1:22">
      <c r="A77" s="10" t="s">
        <v>892</v>
      </c>
      <c r="B77" s="13" t="s">
        <v>892</v>
      </c>
      <c r="C77" s="11" t="s">
        <v>893</v>
      </c>
      <c r="D77" s="11"/>
      <c r="E77" s="12" t="s">
        <v>894</v>
      </c>
      <c r="F77" s="11" t="s">
        <v>226</v>
      </c>
      <c r="G77" s="11" t="s">
        <v>227</v>
      </c>
      <c r="H77" s="13" t="s">
        <v>1624</v>
      </c>
      <c r="I77" s="9">
        <f>IFERROR(INDEX('PGY4 AA Encounters IP OP Split'!$L:$L,(MATCH($B:$B,'PGY4 AA Encounters IP OP Split'!$D:$D,0))),0)</f>
        <v>18540538.895187654</v>
      </c>
      <c r="J77" s="9">
        <f>IFERROR(INDEX('PGY4 AA Encounters IP OP Split'!$M:$M,(MATCH($B:$B,'PGY4 AA Encounters IP OP Split'!$D:$D,0))),0)</f>
        <v>3318529.597179126</v>
      </c>
      <c r="K77" s="9">
        <f t="shared" si="4"/>
        <v>21859068.49236678</v>
      </c>
      <c r="L77" s="71">
        <f>INDEX('Revised PGY4 Percent Increases'!J:J,(MATCH(H:H,'Revised PGY4 Percent Increases'!A:A,0)))</f>
        <v>0.66006919709464518</v>
      </c>
      <c r="M77" s="9">
        <f t="shared" si="5"/>
        <v>14428497.788993396</v>
      </c>
      <c r="N77" s="4">
        <f t="shared" si="6"/>
        <v>12238038.622248555</v>
      </c>
      <c r="O77" s="4">
        <f t="shared" si="7"/>
        <v>2190459.1667448422</v>
      </c>
      <c r="P77" s="9">
        <f>IFERROR(INDEX('IP UPL Gap Data'!$I:$I,(MATCH($B:$B,'IP UPL Gap Data'!$D:$D,0))),0)</f>
        <v>33191339.375590499</v>
      </c>
      <c r="Q77" s="9">
        <f>IFERROR(INDEX('IP UPL Gap Data'!$J:$J,(MATCH($B:$B,'IP UPL Gap Data'!$D:$D,0))),0)</f>
        <v>16284726.918227848</v>
      </c>
      <c r="R77" s="9">
        <f>IFERROR(INDEX('OP UPL Gap Data'!G:G,(MATCH('UPL UHRIP Analysis by Provider'!$B:$B,'OP UPL Gap Data'!$D:$D,0))),0)</f>
        <v>7278556.6444027759</v>
      </c>
      <c r="S77" s="9">
        <f>IFERROR(INDEX('OP UPL Gap Data'!H:H,(MATCH('UPL UHRIP Analysis by Provider'!$B:$B,'OP UPL Gap Data'!$D:$D,0))),0)</f>
        <v>1925812.1709493678</v>
      </c>
      <c r="T77" s="4">
        <f>IFERROR(INDEX('IP UPL Gap Data'!$H:$H,(MATCH($B:$B,'IP UPL Gap Data'!$D:$D,0))),0)</f>
        <v>16906612.457362652</v>
      </c>
      <c r="U77" s="4">
        <f>IFERROR(INDEX('OP UPL Gap Data'!I:I,(MATCH('UPL UHRIP Analysis by Provider'!B:B,'OP UPL Gap Data'!D:D,0))),0)</f>
        <v>5352744.4734534081</v>
      </c>
      <c r="V77" s="4">
        <f>IFERROR(INDEX('IP UPL Gap Data'!$N:$N,(MATCH($B:$B,'IP UPL Gap Data'!$D:$D,0))),0)</f>
        <v>0</v>
      </c>
    </row>
    <row r="78" spans="1:22">
      <c r="A78" s="10" t="s">
        <v>937</v>
      </c>
      <c r="B78" s="13" t="s">
        <v>937</v>
      </c>
      <c r="C78" s="11" t="s">
        <v>938</v>
      </c>
      <c r="D78" s="11"/>
      <c r="E78" s="12" t="s">
        <v>939</v>
      </c>
      <c r="F78" s="11" t="s">
        <v>226</v>
      </c>
      <c r="G78" s="11" t="s">
        <v>227</v>
      </c>
      <c r="H78" s="13" t="s">
        <v>1624</v>
      </c>
      <c r="I78" s="9">
        <f>IFERROR(INDEX('PGY4 AA Encounters IP OP Split'!$L:$L,(MATCH($B:$B,'PGY4 AA Encounters IP OP Split'!$D:$D,0))),0)</f>
        <v>0</v>
      </c>
      <c r="J78" s="9">
        <f>IFERROR(INDEX('PGY4 AA Encounters IP OP Split'!$M:$M,(MATCH($B:$B,'PGY4 AA Encounters IP OP Split'!$D:$D,0))),0)</f>
        <v>0</v>
      </c>
      <c r="K78" s="9">
        <f t="shared" si="4"/>
        <v>0</v>
      </c>
      <c r="L78" s="71">
        <f>INDEX('Revised PGY4 Percent Increases'!J:J,(MATCH(H:H,'Revised PGY4 Percent Increases'!A:A,0)))</f>
        <v>0.66006919709464518</v>
      </c>
      <c r="M78" s="9">
        <f t="shared" si="5"/>
        <v>0</v>
      </c>
      <c r="N78" s="4">
        <f t="shared" si="6"/>
        <v>0</v>
      </c>
      <c r="O78" s="4">
        <f t="shared" si="7"/>
        <v>0</v>
      </c>
      <c r="P78" s="9">
        <f>IFERROR(INDEX('IP UPL Gap Data'!$I:$I,(MATCH($B:$B,'IP UPL Gap Data'!$D:$D,0))),0)</f>
        <v>0</v>
      </c>
      <c r="Q78" s="9">
        <f>IFERROR(INDEX('IP UPL Gap Data'!$J:$J,(MATCH($B:$B,'IP UPL Gap Data'!$D:$D,0))),0)</f>
        <v>0</v>
      </c>
      <c r="R78" s="9">
        <f>IFERROR(INDEX('OP UPL Gap Data'!G:G,(MATCH('UPL UHRIP Analysis by Provider'!$B:$B,'OP UPL Gap Data'!$D:$D,0))),0)</f>
        <v>1378.1612922111444</v>
      </c>
      <c r="S78" s="9">
        <f>IFERROR(INDEX('OP UPL Gap Data'!H:H,(MATCH('UPL UHRIP Analysis by Provider'!$B:$B,'OP UPL Gap Data'!$D:$D,0))),0)</f>
        <v>157.42000000000002</v>
      </c>
      <c r="T78" s="4">
        <f>IFERROR(INDEX('IP UPL Gap Data'!$H:$H,(MATCH($B:$B,'IP UPL Gap Data'!$D:$D,0))),0)</f>
        <v>0</v>
      </c>
      <c r="U78" s="4">
        <f>IFERROR(INDEX('OP UPL Gap Data'!I:I,(MATCH('UPL UHRIP Analysis by Provider'!B:B,'OP UPL Gap Data'!D:D,0))),0)</f>
        <v>1220.7412922111444</v>
      </c>
      <c r="V78" s="4">
        <f>IFERROR(INDEX('IP UPL Gap Data'!$N:$N,(MATCH($B:$B,'IP UPL Gap Data'!$D:$D,0))),0)</f>
        <v>0</v>
      </c>
    </row>
    <row r="79" spans="1:22" ht="23.5">
      <c r="A79" s="10" t="s">
        <v>982</v>
      </c>
      <c r="B79" s="13" t="s">
        <v>982</v>
      </c>
      <c r="C79" s="11" t="s">
        <v>983</v>
      </c>
      <c r="D79" s="11"/>
      <c r="E79" s="12" t="s">
        <v>984</v>
      </c>
      <c r="F79" s="11" t="s">
        <v>226</v>
      </c>
      <c r="G79" s="11" t="s">
        <v>227</v>
      </c>
      <c r="H79" s="13" t="s">
        <v>1624</v>
      </c>
      <c r="I79" s="9">
        <f>IFERROR(INDEX('PGY4 AA Encounters IP OP Split'!$L:$L,(MATCH($B:$B,'PGY4 AA Encounters IP OP Split'!$D:$D,0))),0)</f>
        <v>0</v>
      </c>
      <c r="J79" s="9">
        <f>IFERROR(INDEX('PGY4 AA Encounters IP OP Split'!$M:$M,(MATCH($B:$B,'PGY4 AA Encounters IP OP Split'!$D:$D,0))),0)</f>
        <v>65133.68083854307</v>
      </c>
      <c r="K79" s="9">
        <f t="shared" si="4"/>
        <v>65133.68083854307</v>
      </c>
      <c r="L79" s="71">
        <f>INDEX('Revised PGY4 Percent Increases'!J:J,(MATCH(H:H,'Revised PGY4 Percent Increases'!A:A,0)))</f>
        <v>0.66006919709464518</v>
      </c>
      <c r="M79" s="9">
        <f t="shared" si="5"/>
        <v>42992.736414915998</v>
      </c>
      <c r="N79" s="4">
        <f t="shared" si="6"/>
        <v>0</v>
      </c>
      <c r="O79" s="4">
        <f t="shared" si="7"/>
        <v>42992.736414915998</v>
      </c>
      <c r="P79" s="9">
        <f>IFERROR(INDEX('IP UPL Gap Data'!$I:$I,(MATCH($B:$B,'IP UPL Gap Data'!$D:$D,0))),0)</f>
        <v>21362.204351247947</v>
      </c>
      <c r="Q79" s="9">
        <f>IFERROR(INDEX('IP UPL Gap Data'!$J:$J,(MATCH($B:$B,'IP UPL Gap Data'!$D:$D,0))),0)</f>
        <v>9208.9017721518994</v>
      </c>
      <c r="R79" s="9">
        <f>IFERROR(INDEX('OP UPL Gap Data'!G:G,(MATCH('UPL UHRIP Analysis by Provider'!$B:$B,'OP UPL Gap Data'!$D:$D,0))),0)</f>
        <v>168656.43579112508</v>
      </c>
      <c r="S79" s="9">
        <f>IFERROR(INDEX('OP UPL Gap Data'!H:H,(MATCH('UPL UHRIP Analysis by Provider'!$B:$B,'OP UPL Gap Data'!$D:$D,0))),0)</f>
        <v>58925.3303164557</v>
      </c>
      <c r="T79" s="4">
        <f>IFERROR(INDEX('IP UPL Gap Data'!$H:$H,(MATCH($B:$B,'IP UPL Gap Data'!$D:$D,0))),0)</f>
        <v>12153.302579096047</v>
      </c>
      <c r="U79" s="4">
        <f>IFERROR(INDEX('OP UPL Gap Data'!I:I,(MATCH('UPL UHRIP Analysis by Provider'!B:B,'OP UPL Gap Data'!D:D,0))),0)</f>
        <v>109731.10547466938</v>
      </c>
      <c r="V79" s="4">
        <f>IFERROR(INDEX('IP UPL Gap Data'!$N:$N,(MATCH($B:$B,'IP UPL Gap Data'!$D:$D,0))),0)</f>
        <v>0</v>
      </c>
    </row>
    <row r="80" spans="1:22">
      <c r="A80" s="10" t="s">
        <v>985</v>
      </c>
      <c r="B80" s="13" t="s">
        <v>985</v>
      </c>
      <c r="C80" s="11" t="s">
        <v>986</v>
      </c>
      <c r="D80" s="11"/>
      <c r="E80" s="12" t="s">
        <v>987</v>
      </c>
      <c r="F80" s="11" t="s">
        <v>226</v>
      </c>
      <c r="G80" s="11" t="s">
        <v>227</v>
      </c>
      <c r="H80" s="13" t="s">
        <v>1624</v>
      </c>
      <c r="I80" s="9">
        <f>IFERROR(INDEX('PGY4 AA Encounters IP OP Split'!$L:$L,(MATCH($B:$B,'PGY4 AA Encounters IP OP Split'!$D:$D,0))),0)</f>
        <v>6537834.5209932588</v>
      </c>
      <c r="J80" s="9">
        <f>IFERROR(INDEX('PGY4 AA Encounters IP OP Split'!$M:$M,(MATCH($B:$B,'PGY4 AA Encounters IP OP Split'!$D:$D,0))),0)</f>
        <v>3210683.5188392452</v>
      </c>
      <c r="K80" s="9">
        <f t="shared" si="4"/>
        <v>9748518.0398325045</v>
      </c>
      <c r="L80" s="71">
        <f>INDEX('Revised PGY4 Percent Increases'!J:J,(MATCH(H:H,'Revised PGY4 Percent Increases'!A:A,0)))</f>
        <v>0.66006919709464518</v>
      </c>
      <c r="M80" s="9">
        <f t="shared" si="5"/>
        <v>6434696.4754149057</v>
      </c>
      <c r="N80" s="4">
        <f t="shared" si="6"/>
        <v>4315423.1830096748</v>
      </c>
      <c r="O80" s="4">
        <f t="shared" si="7"/>
        <v>2119273.2924052305</v>
      </c>
      <c r="P80" s="9">
        <f>IFERROR(INDEX('IP UPL Gap Data'!$I:$I,(MATCH($B:$B,'IP UPL Gap Data'!$D:$D,0))),0)</f>
        <v>6003354.967230388</v>
      </c>
      <c r="Q80" s="9">
        <f>IFERROR(INDEX('IP UPL Gap Data'!$J:$J,(MATCH($B:$B,'IP UPL Gap Data'!$D:$D,0))),0)</f>
        <v>2831017.68</v>
      </c>
      <c r="R80" s="9">
        <f>IFERROR(INDEX('OP UPL Gap Data'!G:G,(MATCH('UPL UHRIP Analysis by Provider'!$B:$B,'OP UPL Gap Data'!$D:$D,0))),0)</f>
        <v>2021758.0479545998</v>
      </c>
      <c r="S80" s="9">
        <f>IFERROR(INDEX('OP UPL Gap Data'!H:H,(MATCH('UPL UHRIP Analysis by Provider'!$B:$B,'OP UPL Gap Data'!$D:$D,0))),0)</f>
        <v>916007.09</v>
      </c>
      <c r="T80" s="4">
        <f>IFERROR(INDEX('IP UPL Gap Data'!$H:$H,(MATCH($B:$B,'IP UPL Gap Data'!$D:$D,0))),0)</f>
        <v>3172337.2872303878</v>
      </c>
      <c r="U80" s="4">
        <f>IFERROR(INDEX('OP UPL Gap Data'!I:I,(MATCH('UPL UHRIP Analysis by Provider'!B:B,'OP UPL Gap Data'!D:D,0))),0)</f>
        <v>1105750.9579546</v>
      </c>
      <c r="V80" s="4">
        <f>IFERROR(INDEX('IP UPL Gap Data'!$N:$N,(MATCH($B:$B,'IP UPL Gap Data'!$D:$D,0))),0)</f>
        <v>0</v>
      </c>
    </row>
    <row r="81" spans="1:22" ht="23.5">
      <c r="A81" s="10" t="s">
        <v>994</v>
      </c>
      <c r="B81" s="13" t="s">
        <v>994</v>
      </c>
      <c r="C81" s="11" t="s">
        <v>995</v>
      </c>
      <c r="D81" s="11"/>
      <c r="E81" s="12" t="s">
        <v>996</v>
      </c>
      <c r="F81" s="11" t="s">
        <v>226</v>
      </c>
      <c r="G81" s="11" t="s">
        <v>227</v>
      </c>
      <c r="H81" s="13" t="s">
        <v>1624</v>
      </c>
      <c r="I81" s="9">
        <f>IFERROR(INDEX('PGY4 AA Encounters IP OP Split'!$L:$L,(MATCH($B:$B,'PGY4 AA Encounters IP OP Split'!$D:$D,0))),0)</f>
        <v>3141827.1765491776</v>
      </c>
      <c r="J81" s="9">
        <f>IFERROR(INDEX('PGY4 AA Encounters IP OP Split'!$M:$M,(MATCH($B:$B,'PGY4 AA Encounters IP OP Split'!$D:$D,0))),0)</f>
        <v>1398525.9631425161</v>
      </c>
      <c r="K81" s="9">
        <f t="shared" si="4"/>
        <v>4540353.1396916937</v>
      </c>
      <c r="L81" s="71">
        <f>INDEX('Revised PGY4 Percent Increases'!J:J,(MATCH(H:H,'Revised PGY4 Percent Increases'!A:A,0)))</f>
        <v>0.66006919709464518</v>
      </c>
      <c r="M81" s="9">
        <f t="shared" si="5"/>
        <v>2996947.2514424478</v>
      </c>
      <c r="N81" s="4">
        <f t="shared" si="6"/>
        <v>2073823.3418349517</v>
      </c>
      <c r="O81" s="4">
        <f t="shared" si="7"/>
        <v>923123.90960749588</v>
      </c>
      <c r="P81" s="9">
        <f>IFERROR(INDEX('IP UPL Gap Data'!$I:$I,(MATCH($B:$B,'IP UPL Gap Data'!$D:$D,0))),0)</f>
        <v>7481486.1610097988</v>
      </c>
      <c r="Q81" s="9">
        <f>IFERROR(INDEX('IP UPL Gap Data'!$J:$J,(MATCH($B:$B,'IP UPL Gap Data'!$D:$D,0))),0)</f>
        <v>4406202.4124050634</v>
      </c>
      <c r="R81" s="9">
        <f>IFERROR(INDEX('OP UPL Gap Data'!G:G,(MATCH('UPL UHRIP Analysis by Provider'!$B:$B,'OP UPL Gap Data'!$D:$D,0))),0)</f>
        <v>3481754.2917865417</v>
      </c>
      <c r="S81" s="9">
        <f>IFERROR(INDEX('OP UPL Gap Data'!H:H,(MATCH('UPL UHRIP Analysis by Provider'!$B:$B,'OP UPL Gap Data'!$D:$D,0))),0)</f>
        <v>1682566.0070886074</v>
      </c>
      <c r="T81" s="4">
        <f>IFERROR(INDEX('IP UPL Gap Data'!$H:$H,(MATCH($B:$B,'IP UPL Gap Data'!$D:$D,0))),0)</f>
        <v>3075283.7486047354</v>
      </c>
      <c r="U81" s="4">
        <f>IFERROR(INDEX('OP UPL Gap Data'!I:I,(MATCH('UPL UHRIP Analysis by Provider'!B:B,'OP UPL Gap Data'!D:D,0))),0)</f>
        <v>1799188.2846979343</v>
      </c>
      <c r="V81" s="4">
        <f>IFERROR(INDEX('IP UPL Gap Data'!$N:$N,(MATCH($B:$B,'IP UPL Gap Data'!$D:$D,0))),0)</f>
        <v>0</v>
      </c>
    </row>
    <row r="82" spans="1:22" ht="23.5">
      <c r="A82" s="10" t="s">
        <v>1131</v>
      </c>
      <c r="B82" s="13" t="s">
        <v>1131</v>
      </c>
      <c r="C82" s="11" t="s">
        <v>1132</v>
      </c>
      <c r="D82" s="11"/>
      <c r="E82" s="12" t="s">
        <v>1133</v>
      </c>
      <c r="F82" s="11" t="s">
        <v>226</v>
      </c>
      <c r="G82" s="11" t="s">
        <v>227</v>
      </c>
      <c r="H82" s="13" t="s">
        <v>1624</v>
      </c>
      <c r="I82" s="9">
        <f>IFERROR(INDEX('PGY4 AA Encounters IP OP Split'!$L:$L,(MATCH($B:$B,'PGY4 AA Encounters IP OP Split'!$D:$D,0))),0)</f>
        <v>16618883.414664663</v>
      </c>
      <c r="J82" s="9">
        <f>IFERROR(INDEX('PGY4 AA Encounters IP OP Split'!$M:$M,(MATCH($B:$B,'PGY4 AA Encounters IP OP Split'!$D:$D,0))),0)</f>
        <v>3948543.2179212738</v>
      </c>
      <c r="K82" s="9">
        <f t="shared" si="4"/>
        <v>20567426.632585935</v>
      </c>
      <c r="L82" s="71">
        <f>INDEX('Revised PGY4 Percent Increases'!J:J,(MATCH(H:H,'Revised PGY4 Percent Increases'!A:A,0)))</f>
        <v>0.66006919709464518</v>
      </c>
      <c r="M82" s="9">
        <f t="shared" si="5"/>
        <v>13575924.78367402</v>
      </c>
      <c r="N82" s="4">
        <f t="shared" si="6"/>
        <v>10969613.03212722</v>
      </c>
      <c r="O82" s="4">
        <f t="shared" si="7"/>
        <v>2606311.751546802</v>
      </c>
      <c r="P82" s="9">
        <f>IFERROR(INDEX('IP UPL Gap Data'!$I:$I,(MATCH($B:$B,'IP UPL Gap Data'!$D:$D,0))),0)</f>
        <v>23069137.401690211</v>
      </c>
      <c r="Q82" s="9">
        <f>IFERROR(INDEX('IP UPL Gap Data'!$J:$J,(MATCH($B:$B,'IP UPL Gap Data'!$D:$D,0))),0)</f>
        <v>17270140.503227849</v>
      </c>
      <c r="R82" s="9">
        <f>IFERROR(INDEX('OP UPL Gap Data'!G:G,(MATCH('UPL UHRIP Analysis by Provider'!$B:$B,'OP UPL Gap Data'!$D:$D,0))),0)</f>
        <v>7398021.5242434917</v>
      </c>
      <c r="S82" s="9">
        <f>IFERROR(INDEX('OP UPL Gap Data'!H:H,(MATCH('UPL UHRIP Analysis by Provider'!$B:$B,'OP UPL Gap Data'!$D:$D,0))),0)</f>
        <v>3816283.9427848095</v>
      </c>
      <c r="T82" s="4">
        <f>IFERROR(INDEX('IP UPL Gap Data'!$H:$H,(MATCH($B:$B,'IP UPL Gap Data'!$D:$D,0))),0)</f>
        <v>5798996.8984623626</v>
      </c>
      <c r="U82" s="4">
        <f>IFERROR(INDEX('OP UPL Gap Data'!I:I,(MATCH('UPL UHRIP Analysis by Provider'!B:B,'OP UPL Gap Data'!D:D,0))),0)</f>
        <v>3581737.5814586822</v>
      </c>
      <c r="V82" s="4">
        <f>IFERROR(INDEX('IP UPL Gap Data'!$N:$N,(MATCH($B:$B,'IP UPL Gap Data'!$D:$D,0))),0)</f>
        <v>0</v>
      </c>
    </row>
    <row r="83" spans="1:22">
      <c r="A83" s="10" t="s">
        <v>1137</v>
      </c>
      <c r="B83" s="13" t="s">
        <v>1137</v>
      </c>
      <c r="C83" s="11" t="s">
        <v>1138</v>
      </c>
      <c r="D83" s="11"/>
      <c r="E83" s="12" t="s">
        <v>1139</v>
      </c>
      <c r="F83" s="11" t="s">
        <v>226</v>
      </c>
      <c r="G83" s="11" t="s">
        <v>227</v>
      </c>
      <c r="H83" s="13" t="s">
        <v>1624</v>
      </c>
      <c r="I83" s="9">
        <f>IFERROR(INDEX('PGY4 AA Encounters IP OP Split'!$L:$L,(MATCH($B:$B,'PGY4 AA Encounters IP OP Split'!$D:$D,0))),0)</f>
        <v>110562.40344103501</v>
      </c>
      <c r="J83" s="9">
        <f>IFERROR(INDEX('PGY4 AA Encounters IP OP Split'!$M:$M,(MATCH($B:$B,'PGY4 AA Encounters IP OP Split'!$D:$D,0))),0)</f>
        <v>1246291.9461551229</v>
      </c>
      <c r="K83" s="9">
        <f t="shared" si="4"/>
        <v>1356854.3495961579</v>
      </c>
      <c r="L83" s="71">
        <f>INDEX('Revised PGY4 Percent Increases'!J:J,(MATCH(H:H,'Revised PGY4 Percent Increases'!A:A,0)))</f>
        <v>0.66006919709464518</v>
      </c>
      <c r="M83" s="9">
        <f t="shared" si="5"/>
        <v>895617.7611123129</v>
      </c>
      <c r="N83" s="4">
        <f t="shared" si="6"/>
        <v>72978.836868178216</v>
      </c>
      <c r="O83" s="4">
        <f t="shared" si="7"/>
        <v>822638.9242441348</v>
      </c>
      <c r="P83" s="9">
        <f>IFERROR(INDEX('IP UPL Gap Data'!$I:$I,(MATCH($B:$B,'IP UPL Gap Data'!$D:$D,0))),0)</f>
        <v>414392.55846604978</v>
      </c>
      <c r="Q83" s="9">
        <f>IFERROR(INDEX('IP UPL Gap Data'!$J:$J,(MATCH($B:$B,'IP UPL Gap Data'!$D:$D,0))),0)</f>
        <v>181855.93746835442</v>
      </c>
      <c r="R83" s="9">
        <f>IFERROR(INDEX('OP UPL Gap Data'!G:G,(MATCH('UPL UHRIP Analysis by Provider'!$B:$B,'OP UPL Gap Data'!$D:$D,0))),0)</f>
        <v>1397707.988464955</v>
      </c>
      <c r="S83" s="9">
        <f>IFERROR(INDEX('OP UPL Gap Data'!H:H,(MATCH('UPL UHRIP Analysis by Provider'!$B:$B,'OP UPL Gap Data'!$D:$D,0))),0)</f>
        <v>1130490.659050633</v>
      </c>
      <c r="T83" s="4">
        <f>IFERROR(INDEX('IP UPL Gap Data'!$H:$H,(MATCH($B:$B,'IP UPL Gap Data'!$D:$D,0))),0)</f>
        <v>232536.62099769537</v>
      </c>
      <c r="U83" s="4">
        <f>IFERROR(INDEX('OP UPL Gap Data'!I:I,(MATCH('UPL UHRIP Analysis by Provider'!B:B,'OP UPL Gap Data'!D:D,0))),0)</f>
        <v>267217.32941432204</v>
      </c>
      <c r="V83" s="4">
        <f>IFERROR(INDEX('IP UPL Gap Data'!$N:$N,(MATCH($B:$B,'IP UPL Gap Data'!$D:$D,0))),0)</f>
        <v>0</v>
      </c>
    </row>
    <row r="84" spans="1:22" ht="23.5">
      <c r="A84" s="10" t="s">
        <v>1146</v>
      </c>
      <c r="B84" s="13" t="s">
        <v>1146</v>
      </c>
      <c r="C84" s="11" t="s">
        <v>1147</v>
      </c>
      <c r="D84" s="11"/>
      <c r="E84" s="12" t="s">
        <v>1148</v>
      </c>
      <c r="F84" s="11" t="s">
        <v>226</v>
      </c>
      <c r="G84" s="11" t="s">
        <v>227</v>
      </c>
      <c r="H84" s="13" t="s">
        <v>1624</v>
      </c>
      <c r="I84" s="9">
        <f>IFERROR(INDEX('PGY4 AA Encounters IP OP Split'!$L:$L,(MATCH($B:$B,'PGY4 AA Encounters IP OP Split'!$D:$D,0))),0)</f>
        <v>0</v>
      </c>
      <c r="J84" s="9">
        <f>IFERROR(INDEX('PGY4 AA Encounters IP OP Split'!$M:$M,(MATCH($B:$B,'PGY4 AA Encounters IP OP Split'!$D:$D,0))),0)</f>
        <v>9926.2152203442256</v>
      </c>
      <c r="K84" s="9">
        <f t="shared" si="4"/>
        <v>9926.2152203442256</v>
      </c>
      <c r="L84" s="71">
        <f>INDEX('Revised PGY4 Percent Increases'!J:J,(MATCH(H:H,'Revised PGY4 Percent Increases'!A:A,0)))</f>
        <v>0.66006919709464518</v>
      </c>
      <c r="M84" s="9">
        <f t="shared" si="5"/>
        <v>6551.9889106812598</v>
      </c>
      <c r="N84" s="4">
        <f t="shared" si="6"/>
        <v>0</v>
      </c>
      <c r="O84" s="4">
        <f t="shared" si="7"/>
        <v>6551.9889106812598</v>
      </c>
      <c r="P84" s="9">
        <f>IFERROR(INDEX('IP UPL Gap Data'!$I:$I,(MATCH($B:$B,'IP UPL Gap Data'!$D:$D,0))),0)</f>
        <v>44549.175571039646</v>
      </c>
      <c r="Q84" s="9">
        <f>IFERROR(INDEX('IP UPL Gap Data'!$J:$J,(MATCH($B:$B,'IP UPL Gap Data'!$D:$D,0))),0)</f>
        <v>19472.141772151899</v>
      </c>
      <c r="R84" s="9">
        <f>IFERROR(INDEX('OP UPL Gap Data'!G:G,(MATCH('UPL UHRIP Analysis by Provider'!$B:$B,'OP UPL Gap Data'!$D:$D,0))),0)</f>
        <v>41080.683780785381</v>
      </c>
      <c r="S84" s="9">
        <f>IFERROR(INDEX('OP UPL Gap Data'!H:H,(MATCH('UPL UHRIP Analysis by Provider'!$B:$B,'OP UPL Gap Data'!$D:$D,0))),0)</f>
        <v>2466.8147468354432</v>
      </c>
      <c r="T84" s="4">
        <f>IFERROR(INDEX('IP UPL Gap Data'!$H:$H,(MATCH($B:$B,'IP UPL Gap Data'!$D:$D,0))),0)</f>
        <v>25077.033798887747</v>
      </c>
      <c r="U84" s="4">
        <f>IFERROR(INDEX('OP UPL Gap Data'!I:I,(MATCH('UPL UHRIP Analysis by Provider'!B:B,'OP UPL Gap Data'!D:D,0))),0)</f>
        <v>38613.869033949937</v>
      </c>
      <c r="V84" s="4">
        <f>IFERROR(INDEX('IP UPL Gap Data'!$N:$N,(MATCH($B:$B,'IP UPL Gap Data'!$D:$D,0))),0)</f>
        <v>0</v>
      </c>
    </row>
    <row r="85" spans="1:22">
      <c r="A85" s="10" t="s">
        <v>1395</v>
      </c>
      <c r="B85" s="13" t="s">
        <v>1710</v>
      </c>
      <c r="C85" s="11" t="s">
        <v>1396</v>
      </c>
      <c r="D85" s="11"/>
      <c r="E85" s="12" t="s">
        <v>1397</v>
      </c>
      <c r="F85" s="11" t="s">
        <v>226</v>
      </c>
      <c r="G85" s="11" t="s">
        <v>227</v>
      </c>
      <c r="H85" s="13" t="s">
        <v>1624</v>
      </c>
      <c r="I85" s="9">
        <f>IFERROR(INDEX('PGY4 AA Encounters IP OP Split'!$L:$L,(MATCH($B:$B,'PGY4 AA Encounters IP OP Split'!$D:$D,0))),0)</f>
        <v>0</v>
      </c>
      <c r="J85" s="9">
        <f>IFERROR(INDEX('PGY4 AA Encounters IP OP Split'!$M:$M,(MATCH($B:$B,'PGY4 AA Encounters IP OP Split'!$D:$D,0))),0)</f>
        <v>0</v>
      </c>
      <c r="K85" s="9">
        <f t="shared" si="4"/>
        <v>0</v>
      </c>
      <c r="L85" s="71">
        <f>INDEX('Revised PGY4 Percent Increases'!J:J,(MATCH(H:H,'Revised PGY4 Percent Increases'!A:A,0)))</f>
        <v>0.66006919709464518</v>
      </c>
      <c r="M85" s="9">
        <f t="shared" si="5"/>
        <v>0</v>
      </c>
      <c r="N85" s="4">
        <f t="shared" si="6"/>
        <v>0</v>
      </c>
      <c r="O85" s="4">
        <f t="shared" si="7"/>
        <v>0</v>
      </c>
      <c r="P85" s="9">
        <f>IFERROR(INDEX('IP UPL Gap Data'!$I:$I,(MATCH($B:$B,'IP UPL Gap Data'!$D:$D,0))),0)</f>
        <v>0</v>
      </c>
      <c r="Q85" s="9">
        <f>IFERROR(INDEX('IP UPL Gap Data'!$J:$J,(MATCH($B:$B,'IP UPL Gap Data'!$D:$D,0))),0)</f>
        <v>0</v>
      </c>
      <c r="R85" s="9">
        <f>IFERROR(INDEX('OP UPL Gap Data'!G:G,(MATCH('UPL UHRIP Analysis by Provider'!$B:$B,'OP UPL Gap Data'!$D:$D,0))),0)</f>
        <v>0</v>
      </c>
      <c r="S85" s="9">
        <f>IFERROR(INDEX('OP UPL Gap Data'!H:H,(MATCH('UPL UHRIP Analysis by Provider'!$B:$B,'OP UPL Gap Data'!$D:$D,0))),0)</f>
        <v>0</v>
      </c>
      <c r="T85" s="4">
        <f>IFERROR(INDEX('IP UPL Gap Data'!$H:$H,(MATCH($B:$B,'IP UPL Gap Data'!$D:$D,0))),0)</f>
        <v>0</v>
      </c>
      <c r="U85" s="4">
        <f>IFERROR(INDEX('OP UPL Gap Data'!I:I,(MATCH('UPL UHRIP Analysis by Provider'!B:B,'OP UPL Gap Data'!D:D,0))),0)</f>
        <v>0</v>
      </c>
      <c r="V85" s="4">
        <f>IFERROR(INDEX('IP UPL Gap Data'!$N:$N,(MATCH($B:$B,'IP UPL Gap Data'!$D:$D,0))),0)</f>
        <v>0</v>
      </c>
    </row>
    <row r="86" spans="1:22">
      <c r="A86" s="10" t="s">
        <v>1405</v>
      </c>
      <c r="B86" s="13" t="s">
        <v>1405</v>
      </c>
      <c r="C86" s="11" t="s">
        <v>1406</v>
      </c>
      <c r="D86" s="11"/>
      <c r="E86" s="12" t="s">
        <v>1407</v>
      </c>
      <c r="F86" s="11" t="s">
        <v>226</v>
      </c>
      <c r="G86" s="11" t="s">
        <v>227</v>
      </c>
      <c r="H86" s="13" t="s">
        <v>1624</v>
      </c>
      <c r="I86" s="9">
        <f>IFERROR(INDEX('PGY4 AA Encounters IP OP Split'!$L:$L,(MATCH($B:$B,'PGY4 AA Encounters IP OP Split'!$D:$D,0))),0)</f>
        <v>0</v>
      </c>
      <c r="J86" s="9">
        <f>IFERROR(INDEX('PGY4 AA Encounters IP OP Split'!$M:$M,(MATCH($B:$B,'PGY4 AA Encounters IP OP Split'!$D:$D,0))),0)</f>
        <v>145.43532090765507</v>
      </c>
      <c r="K86" s="9">
        <f t="shared" si="4"/>
        <v>145.43532090765507</v>
      </c>
      <c r="L86" s="71">
        <f>INDEX('Revised PGY4 Percent Increases'!J:J,(MATCH(H:H,'Revised PGY4 Percent Increases'!A:A,0)))</f>
        <v>0.66006919709464518</v>
      </c>
      <c r="M86" s="9">
        <f t="shared" si="5"/>
        <v>95.997375500717951</v>
      </c>
      <c r="N86" s="4">
        <f t="shared" si="6"/>
        <v>0</v>
      </c>
      <c r="O86" s="4">
        <f t="shared" si="7"/>
        <v>95.997375500717951</v>
      </c>
      <c r="P86" s="9">
        <f>IFERROR(INDEX('IP UPL Gap Data'!$I:$I,(MATCH($B:$B,'IP UPL Gap Data'!$D:$D,0))),0)</f>
        <v>0</v>
      </c>
      <c r="Q86" s="9">
        <f>IFERROR(INDEX('IP UPL Gap Data'!$J:$J,(MATCH($B:$B,'IP UPL Gap Data'!$D:$D,0))),0)</f>
        <v>0</v>
      </c>
      <c r="R86" s="9">
        <f>IFERROR(INDEX('OP UPL Gap Data'!G:G,(MATCH('UPL UHRIP Analysis by Provider'!$B:$B,'OP UPL Gap Data'!$D:$D,0))),0)</f>
        <v>0</v>
      </c>
      <c r="S86" s="9">
        <f>IFERROR(INDEX('OP UPL Gap Data'!H:H,(MATCH('UPL UHRIP Analysis by Provider'!$B:$B,'OP UPL Gap Data'!$D:$D,0))),0)</f>
        <v>0</v>
      </c>
      <c r="T86" s="4">
        <f>IFERROR(INDEX('IP UPL Gap Data'!$H:$H,(MATCH($B:$B,'IP UPL Gap Data'!$D:$D,0))),0)</f>
        <v>0</v>
      </c>
      <c r="U86" s="4">
        <f>IFERROR(INDEX('OP UPL Gap Data'!I:I,(MATCH('UPL UHRIP Analysis by Provider'!B:B,'OP UPL Gap Data'!D:D,0))),0)</f>
        <v>0</v>
      </c>
      <c r="V86" s="4">
        <f>IFERROR(INDEX('IP UPL Gap Data'!$N:$N,(MATCH($B:$B,'IP UPL Gap Data'!$D:$D,0))),0)</f>
        <v>0</v>
      </c>
    </row>
    <row r="87" spans="1:22">
      <c r="A87" s="10" t="s">
        <v>1411</v>
      </c>
      <c r="B87" s="13" t="s">
        <v>1411</v>
      </c>
      <c r="C87" s="11" t="s">
        <v>1412</v>
      </c>
      <c r="D87" s="11"/>
      <c r="E87" s="12" t="s">
        <v>1413</v>
      </c>
      <c r="F87" s="11" t="s">
        <v>226</v>
      </c>
      <c r="G87" s="11" t="s">
        <v>227</v>
      </c>
      <c r="H87" s="13" t="s">
        <v>1624</v>
      </c>
      <c r="I87" s="9">
        <f>IFERROR(INDEX('PGY4 AA Encounters IP OP Split'!$L:$L,(MATCH($B:$B,'PGY4 AA Encounters IP OP Split'!$D:$D,0))),0)</f>
        <v>0</v>
      </c>
      <c r="J87" s="9">
        <f>IFERROR(INDEX('PGY4 AA Encounters IP OP Split'!$M:$M,(MATCH($B:$B,'PGY4 AA Encounters IP OP Split'!$D:$D,0))),0)</f>
        <v>37000.245204673301</v>
      </c>
      <c r="K87" s="9">
        <f t="shared" si="4"/>
        <v>37000.245204673301</v>
      </c>
      <c r="L87" s="71">
        <f>INDEX('Revised PGY4 Percent Increases'!J:J,(MATCH(H:H,'Revised PGY4 Percent Increases'!A:A,0)))</f>
        <v>0.66006919709464518</v>
      </c>
      <c r="M87" s="9">
        <f t="shared" si="5"/>
        <v>24422.7221445537</v>
      </c>
      <c r="N87" s="4">
        <f t="shared" si="6"/>
        <v>0</v>
      </c>
      <c r="O87" s="4">
        <f t="shared" si="7"/>
        <v>24422.7221445537</v>
      </c>
      <c r="P87" s="9">
        <f>IFERROR(INDEX('IP UPL Gap Data'!$I:$I,(MATCH($B:$B,'IP UPL Gap Data'!$D:$D,0))),0)</f>
        <v>23392.334265055611</v>
      </c>
      <c r="Q87" s="9">
        <f>IFERROR(INDEX('IP UPL Gap Data'!$J:$J,(MATCH($B:$B,'IP UPL Gap Data'!$D:$D,0))),0)</f>
        <v>6684.6493670886084</v>
      </c>
      <c r="R87" s="9">
        <f>IFERROR(INDEX('OP UPL Gap Data'!G:G,(MATCH('UPL UHRIP Analysis by Provider'!$B:$B,'OP UPL Gap Data'!$D:$D,0))),0)</f>
        <v>0</v>
      </c>
      <c r="S87" s="9">
        <f>IFERROR(INDEX('OP UPL Gap Data'!H:H,(MATCH('UPL UHRIP Analysis by Provider'!$B:$B,'OP UPL Gap Data'!$D:$D,0))),0)</f>
        <v>0</v>
      </c>
      <c r="T87" s="4">
        <f>IFERROR(INDEX('IP UPL Gap Data'!$H:$H,(MATCH($B:$B,'IP UPL Gap Data'!$D:$D,0))),0)</f>
        <v>16707.684897967003</v>
      </c>
      <c r="U87" s="4">
        <f>IFERROR(INDEX('OP UPL Gap Data'!I:I,(MATCH('UPL UHRIP Analysis by Provider'!B:B,'OP UPL Gap Data'!D:D,0))),0)</f>
        <v>0</v>
      </c>
      <c r="V87" s="4">
        <f>IFERROR(INDEX('IP UPL Gap Data'!$N:$N,(MATCH($B:$B,'IP UPL Gap Data'!$D:$D,0))),0)</f>
        <v>0</v>
      </c>
    </row>
    <row r="88" spans="1:22" ht="23.5">
      <c r="A88" s="10" t="s">
        <v>1456</v>
      </c>
      <c r="B88" s="13" t="s">
        <v>1456</v>
      </c>
      <c r="C88" s="11" t="s">
        <v>1457</v>
      </c>
      <c r="D88" s="11"/>
      <c r="E88" s="12" t="s">
        <v>1458</v>
      </c>
      <c r="F88" s="11" t="s">
        <v>226</v>
      </c>
      <c r="G88" s="11" t="s">
        <v>227</v>
      </c>
      <c r="H88" s="13" t="s">
        <v>1624</v>
      </c>
      <c r="I88" s="9">
        <f>IFERROR(INDEX('PGY4 AA Encounters IP OP Split'!$L:$L,(MATCH($B:$B,'PGY4 AA Encounters IP OP Split'!$D:$D,0))),0)</f>
        <v>225040.76323856658</v>
      </c>
      <c r="J88" s="9">
        <f>IFERROR(INDEX('PGY4 AA Encounters IP OP Split'!$M:$M,(MATCH($B:$B,'PGY4 AA Encounters IP OP Split'!$D:$D,0))),0)</f>
        <v>0</v>
      </c>
      <c r="K88" s="9">
        <f t="shared" si="4"/>
        <v>225040.76323856658</v>
      </c>
      <c r="L88" s="71">
        <f>INDEX('Revised PGY4 Percent Increases'!J:J,(MATCH(H:H,'Revised PGY4 Percent Increases'!A:A,0)))</f>
        <v>0.66006919709464518</v>
      </c>
      <c r="M88" s="9">
        <f t="shared" si="5"/>
        <v>148542.47590444679</v>
      </c>
      <c r="N88" s="4">
        <f t="shared" si="6"/>
        <v>148542.47590444679</v>
      </c>
      <c r="O88" s="4">
        <f t="shared" si="7"/>
        <v>0</v>
      </c>
      <c r="P88" s="9">
        <f>IFERROR(INDEX('IP UPL Gap Data'!$I:$I,(MATCH($B:$B,'IP UPL Gap Data'!$D:$D,0))),0)</f>
        <v>313455.75638421637</v>
      </c>
      <c r="Q88" s="9">
        <f>IFERROR(INDEX('IP UPL Gap Data'!$J:$J,(MATCH($B:$B,'IP UPL Gap Data'!$D:$D,0))),0)</f>
        <v>135466.32911392406</v>
      </c>
      <c r="R88" s="9">
        <f>IFERROR(INDEX('OP UPL Gap Data'!G:G,(MATCH('UPL UHRIP Analysis by Provider'!$B:$B,'OP UPL Gap Data'!$D:$D,0))),0)</f>
        <v>0</v>
      </c>
      <c r="S88" s="9">
        <f>IFERROR(INDEX('OP UPL Gap Data'!H:H,(MATCH('UPL UHRIP Analysis by Provider'!$B:$B,'OP UPL Gap Data'!$D:$D,0))),0)</f>
        <v>0</v>
      </c>
      <c r="T88" s="4">
        <f>IFERROR(INDEX('IP UPL Gap Data'!$H:$H,(MATCH($B:$B,'IP UPL Gap Data'!$D:$D,0))),0)</f>
        <v>177989.4272702923</v>
      </c>
      <c r="U88" s="4">
        <f>IFERROR(INDEX('OP UPL Gap Data'!I:I,(MATCH('UPL UHRIP Analysis by Provider'!B:B,'OP UPL Gap Data'!D:D,0))),0)</f>
        <v>0</v>
      </c>
      <c r="V88" s="4">
        <f>IFERROR(INDEX('IP UPL Gap Data'!$N:$N,(MATCH($B:$B,'IP UPL Gap Data'!$D:$D,0))),0)</f>
        <v>0</v>
      </c>
    </row>
    <row r="89" spans="1:22" ht="23.5">
      <c r="A89" s="10" t="s">
        <v>1480</v>
      </c>
      <c r="B89" s="13" t="s">
        <v>1480</v>
      </c>
      <c r="C89" s="11" t="s">
        <v>1481</v>
      </c>
      <c r="D89" s="11"/>
      <c r="E89" s="12" t="s">
        <v>1482</v>
      </c>
      <c r="F89" s="11" t="s">
        <v>226</v>
      </c>
      <c r="G89" s="11" t="s">
        <v>227</v>
      </c>
      <c r="H89" s="13" t="s">
        <v>1624</v>
      </c>
      <c r="I89" s="9">
        <f>IFERROR(INDEX('PGY4 AA Encounters IP OP Split'!$L:$L,(MATCH($B:$B,'PGY4 AA Encounters IP OP Split'!$D:$D,0))),0)</f>
        <v>197844.9825286117</v>
      </c>
      <c r="J89" s="9">
        <f>IFERROR(INDEX('PGY4 AA Encounters IP OP Split'!$M:$M,(MATCH($B:$B,'PGY4 AA Encounters IP OP Split'!$D:$D,0))),0)</f>
        <v>0</v>
      </c>
      <c r="K89" s="9">
        <f t="shared" si="4"/>
        <v>197844.9825286117</v>
      </c>
      <c r="L89" s="71">
        <f>INDEX('Revised PGY4 Percent Increases'!J:J,(MATCH(H:H,'Revised PGY4 Percent Increases'!A:A,0)))</f>
        <v>0.66006919709464518</v>
      </c>
      <c r="M89" s="9">
        <f t="shared" si="5"/>
        <v>130591.37876686483</v>
      </c>
      <c r="N89" s="4">
        <f t="shared" si="6"/>
        <v>130591.37876686483</v>
      </c>
      <c r="O89" s="4">
        <f t="shared" si="7"/>
        <v>0</v>
      </c>
      <c r="P89" s="9">
        <f>IFERROR(INDEX('IP UPL Gap Data'!$I:$I,(MATCH($B:$B,'IP UPL Gap Data'!$D:$D,0))),0)</f>
        <v>593541.99119214911</v>
      </c>
      <c r="Q89" s="9">
        <f>IFERROR(INDEX('IP UPL Gap Data'!$J:$J,(MATCH($B:$B,'IP UPL Gap Data'!$D:$D,0))),0)</f>
        <v>165973.19620253163</v>
      </c>
      <c r="R89" s="9">
        <f>IFERROR(INDEX('OP UPL Gap Data'!G:G,(MATCH('UPL UHRIP Analysis by Provider'!$B:$B,'OP UPL Gap Data'!$D:$D,0))),0)</f>
        <v>0</v>
      </c>
      <c r="S89" s="9">
        <f>IFERROR(INDEX('OP UPL Gap Data'!H:H,(MATCH('UPL UHRIP Analysis by Provider'!$B:$B,'OP UPL Gap Data'!$D:$D,0))),0)</f>
        <v>0</v>
      </c>
      <c r="T89" s="4">
        <f>IFERROR(INDEX('IP UPL Gap Data'!$H:$H,(MATCH($B:$B,'IP UPL Gap Data'!$D:$D,0))),0)</f>
        <v>427568.79498961748</v>
      </c>
      <c r="U89" s="4">
        <f>IFERROR(INDEX('OP UPL Gap Data'!I:I,(MATCH('UPL UHRIP Analysis by Provider'!B:B,'OP UPL Gap Data'!D:D,0))),0)</f>
        <v>0</v>
      </c>
      <c r="V89" s="4">
        <f>IFERROR(INDEX('IP UPL Gap Data'!$N:$N,(MATCH($B:$B,'IP UPL Gap Data'!$D:$D,0))),0)</f>
        <v>0</v>
      </c>
    </row>
    <row r="90" spans="1:22">
      <c r="A90" s="10" t="s">
        <v>1486</v>
      </c>
      <c r="B90" s="13" t="s">
        <v>1486</v>
      </c>
      <c r="C90" s="11" t="s">
        <v>1487</v>
      </c>
      <c r="D90" s="11"/>
      <c r="E90" s="12" t="s">
        <v>1488</v>
      </c>
      <c r="F90" s="11" t="s">
        <v>226</v>
      </c>
      <c r="G90" s="11" t="s">
        <v>227</v>
      </c>
      <c r="H90" s="13" t="s">
        <v>1624</v>
      </c>
      <c r="I90" s="9">
        <f>IFERROR(INDEX('PGY4 AA Encounters IP OP Split'!$L:$L,(MATCH($B:$B,'PGY4 AA Encounters IP OP Split'!$D:$D,0))),0)</f>
        <v>0</v>
      </c>
      <c r="J90" s="9">
        <f>IFERROR(INDEX('PGY4 AA Encounters IP OP Split'!$M:$M,(MATCH($B:$B,'PGY4 AA Encounters IP OP Split'!$D:$D,0))),0)</f>
        <v>0</v>
      </c>
      <c r="K90" s="9">
        <f t="shared" si="4"/>
        <v>0</v>
      </c>
      <c r="L90" s="71">
        <f>INDEX('Revised PGY4 Percent Increases'!J:J,(MATCH(H:H,'Revised PGY4 Percent Increases'!A:A,0)))</f>
        <v>0.66006919709464518</v>
      </c>
      <c r="M90" s="9">
        <f t="shared" si="5"/>
        <v>0</v>
      </c>
      <c r="N90" s="4">
        <f t="shared" si="6"/>
        <v>0</v>
      </c>
      <c r="O90" s="4">
        <f t="shared" si="7"/>
        <v>0</v>
      </c>
      <c r="P90" s="9">
        <f>IFERROR(INDEX('IP UPL Gap Data'!$I:$I,(MATCH($B:$B,'IP UPL Gap Data'!$D:$D,0))),0)</f>
        <v>129420.11206974217</v>
      </c>
      <c r="Q90" s="9">
        <f>IFERROR(INDEX('IP UPL Gap Data'!$J:$J,(MATCH($B:$B,'IP UPL Gap Data'!$D:$D,0))),0)</f>
        <v>0</v>
      </c>
      <c r="R90" s="9">
        <f>IFERROR(INDEX('OP UPL Gap Data'!G:G,(MATCH('UPL UHRIP Analysis by Provider'!$B:$B,'OP UPL Gap Data'!$D:$D,0))),0)</f>
        <v>0</v>
      </c>
      <c r="S90" s="9">
        <f>IFERROR(INDEX('OP UPL Gap Data'!H:H,(MATCH('UPL UHRIP Analysis by Provider'!$B:$B,'OP UPL Gap Data'!$D:$D,0))),0)</f>
        <v>0</v>
      </c>
      <c r="T90" s="4">
        <f>IFERROR(INDEX('IP UPL Gap Data'!$H:$H,(MATCH($B:$B,'IP UPL Gap Data'!$D:$D,0))),0)</f>
        <v>129420.11206974217</v>
      </c>
      <c r="U90" s="4">
        <f>IFERROR(INDEX('OP UPL Gap Data'!I:I,(MATCH('UPL UHRIP Analysis by Provider'!B:B,'OP UPL Gap Data'!D:D,0))),0)</f>
        <v>0</v>
      </c>
      <c r="V90" s="4">
        <f>IFERROR(INDEX('IP UPL Gap Data'!$N:$N,(MATCH($B:$B,'IP UPL Gap Data'!$D:$D,0))),0)</f>
        <v>0</v>
      </c>
    </row>
    <row r="91" spans="1:22">
      <c r="A91" s="10" t="s">
        <v>1492</v>
      </c>
      <c r="B91" s="13" t="s">
        <v>1492</v>
      </c>
      <c r="C91" s="11" t="s">
        <v>1493</v>
      </c>
      <c r="D91" s="11"/>
      <c r="E91" s="12" t="s">
        <v>1494</v>
      </c>
      <c r="F91" s="11" t="s">
        <v>226</v>
      </c>
      <c r="G91" s="11" t="s">
        <v>227</v>
      </c>
      <c r="H91" s="13" t="s">
        <v>1624</v>
      </c>
      <c r="I91" s="9">
        <f>IFERROR(INDEX('PGY4 AA Encounters IP OP Split'!$L:$L,(MATCH($B:$B,'PGY4 AA Encounters IP OP Split'!$D:$D,0))),0)</f>
        <v>27608.428096257499</v>
      </c>
      <c r="J91" s="9">
        <f>IFERROR(INDEX('PGY4 AA Encounters IP OP Split'!$M:$M,(MATCH($B:$B,'PGY4 AA Encounters IP OP Split'!$D:$D,0))),0)</f>
        <v>0</v>
      </c>
      <c r="K91" s="9">
        <f t="shared" si="4"/>
        <v>27608.428096257499</v>
      </c>
      <c r="L91" s="71">
        <f>INDEX('Revised PGY4 Percent Increases'!J:J,(MATCH(H:H,'Revised PGY4 Percent Increases'!A:A,0)))</f>
        <v>0.66006919709464518</v>
      </c>
      <c r="M91" s="9">
        <f t="shared" si="5"/>
        <v>18223.472966541933</v>
      </c>
      <c r="N91" s="4">
        <f t="shared" si="6"/>
        <v>18223.472966541933</v>
      </c>
      <c r="O91" s="4">
        <f t="shared" si="7"/>
        <v>0</v>
      </c>
      <c r="P91" s="9">
        <f>IFERROR(INDEX('IP UPL Gap Data'!$I:$I,(MATCH($B:$B,'IP UPL Gap Data'!$D:$D,0))),0)</f>
        <v>127601.36962810739</v>
      </c>
      <c r="Q91" s="9">
        <f>IFERROR(INDEX('IP UPL Gap Data'!$J:$J,(MATCH($B:$B,'IP UPL Gap Data'!$D:$D,0))),0)</f>
        <v>10409.810126582277</v>
      </c>
      <c r="R91" s="9">
        <f>IFERROR(INDEX('OP UPL Gap Data'!G:G,(MATCH('UPL UHRIP Analysis by Provider'!$B:$B,'OP UPL Gap Data'!$D:$D,0))),0)</f>
        <v>0</v>
      </c>
      <c r="S91" s="9">
        <f>IFERROR(INDEX('OP UPL Gap Data'!H:H,(MATCH('UPL UHRIP Analysis by Provider'!$B:$B,'OP UPL Gap Data'!$D:$D,0))),0)</f>
        <v>0</v>
      </c>
      <c r="T91" s="4">
        <f>IFERROR(INDEX('IP UPL Gap Data'!$H:$H,(MATCH($B:$B,'IP UPL Gap Data'!$D:$D,0))),0)</f>
        <v>117191.55950152512</v>
      </c>
      <c r="U91" s="4">
        <f>IFERROR(INDEX('OP UPL Gap Data'!I:I,(MATCH('UPL UHRIP Analysis by Provider'!B:B,'OP UPL Gap Data'!D:D,0))),0)</f>
        <v>0</v>
      </c>
      <c r="V91" s="4">
        <f>IFERROR(INDEX('IP UPL Gap Data'!$N:$N,(MATCH($B:$B,'IP UPL Gap Data'!$D:$D,0))),0)</f>
        <v>0</v>
      </c>
    </row>
    <row r="92" spans="1:22">
      <c r="A92" s="10" t="s">
        <v>1545</v>
      </c>
      <c r="B92" s="13" t="s">
        <v>1545</v>
      </c>
      <c r="C92" s="11" t="s">
        <v>1546</v>
      </c>
      <c r="D92" s="11"/>
      <c r="E92" s="12" t="s">
        <v>1547</v>
      </c>
      <c r="F92" s="11" t="s">
        <v>226</v>
      </c>
      <c r="G92" s="11" t="s">
        <v>227</v>
      </c>
      <c r="H92" s="13" t="s">
        <v>1624</v>
      </c>
      <c r="I92" s="9">
        <f>IFERROR(INDEX('PGY4 AA Encounters IP OP Split'!$L:$L,(MATCH($B:$B,'PGY4 AA Encounters IP OP Split'!$D:$D,0))),0)</f>
        <v>0</v>
      </c>
      <c r="J92" s="9">
        <f>IFERROR(INDEX('PGY4 AA Encounters IP OP Split'!$M:$M,(MATCH($B:$B,'PGY4 AA Encounters IP OP Split'!$D:$D,0))),0)</f>
        <v>0</v>
      </c>
      <c r="K92" s="9">
        <f t="shared" si="4"/>
        <v>0</v>
      </c>
      <c r="L92" s="71">
        <f>INDEX('Revised PGY4 Percent Increases'!J:J,(MATCH(H:H,'Revised PGY4 Percent Increases'!A:A,0)))</f>
        <v>0.66006919709464518</v>
      </c>
      <c r="M92" s="9">
        <f t="shared" si="5"/>
        <v>0</v>
      </c>
      <c r="N92" s="4">
        <f t="shared" si="6"/>
        <v>0</v>
      </c>
      <c r="O92" s="4">
        <f t="shared" si="7"/>
        <v>0</v>
      </c>
      <c r="P92" s="9">
        <f>IFERROR(INDEX('IP UPL Gap Data'!$I:$I,(MATCH($B:$B,'IP UPL Gap Data'!$D:$D,0))),0)</f>
        <v>0</v>
      </c>
      <c r="Q92" s="9">
        <f>IFERROR(INDEX('IP UPL Gap Data'!$J:$J,(MATCH($B:$B,'IP UPL Gap Data'!$D:$D,0))),0)</f>
        <v>0</v>
      </c>
      <c r="R92" s="9">
        <f>IFERROR(INDEX('OP UPL Gap Data'!G:G,(MATCH('UPL UHRIP Analysis by Provider'!$B:$B,'OP UPL Gap Data'!$D:$D,0))),0)</f>
        <v>0</v>
      </c>
      <c r="S92" s="9">
        <f>IFERROR(INDEX('OP UPL Gap Data'!H:H,(MATCH('UPL UHRIP Analysis by Provider'!$B:$B,'OP UPL Gap Data'!$D:$D,0))),0)</f>
        <v>0</v>
      </c>
      <c r="T92" s="4">
        <f>IFERROR(INDEX('IP UPL Gap Data'!$H:$H,(MATCH($B:$B,'IP UPL Gap Data'!$D:$D,0))),0)</f>
        <v>0</v>
      </c>
      <c r="U92" s="4">
        <f>IFERROR(INDEX('OP UPL Gap Data'!I:I,(MATCH('UPL UHRIP Analysis by Provider'!B:B,'OP UPL Gap Data'!D:D,0))),0)</f>
        <v>0</v>
      </c>
      <c r="V92" s="4">
        <f>IFERROR(INDEX('IP UPL Gap Data'!$N:$N,(MATCH($B:$B,'IP UPL Gap Data'!$D:$D,0))),0)</f>
        <v>0</v>
      </c>
    </row>
    <row r="93" spans="1:22" ht="23.5">
      <c r="A93" s="10" t="s">
        <v>1557</v>
      </c>
      <c r="B93" s="13" t="s">
        <v>1557</v>
      </c>
      <c r="C93" s="11" t="s">
        <v>1558</v>
      </c>
      <c r="D93" s="11"/>
      <c r="E93" s="12" t="s">
        <v>1559</v>
      </c>
      <c r="F93" s="11" t="s">
        <v>226</v>
      </c>
      <c r="G93" s="11" t="s">
        <v>227</v>
      </c>
      <c r="H93" s="13" t="s">
        <v>1624</v>
      </c>
      <c r="I93" s="9">
        <f>IFERROR(INDEX('PGY4 AA Encounters IP OP Split'!$L:$L,(MATCH($B:$B,'PGY4 AA Encounters IP OP Split'!$D:$D,0))),0)</f>
        <v>0</v>
      </c>
      <c r="J93" s="9">
        <f>IFERROR(INDEX('PGY4 AA Encounters IP OP Split'!$M:$M,(MATCH($B:$B,'PGY4 AA Encounters IP OP Split'!$D:$D,0))),0)</f>
        <v>0</v>
      </c>
      <c r="K93" s="9">
        <f t="shared" si="4"/>
        <v>0</v>
      </c>
      <c r="L93" s="71">
        <f>INDEX('Revised PGY4 Percent Increases'!J:J,(MATCH(H:H,'Revised PGY4 Percent Increases'!A:A,0)))</f>
        <v>0.66006919709464518</v>
      </c>
      <c r="M93" s="9">
        <f t="shared" si="5"/>
        <v>0</v>
      </c>
      <c r="N93" s="4">
        <f t="shared" si="6"/>
        <v>0</v>
      </c>
      <c r="O93" s="4">
        <f t="shared" si="7"/>
        <v>0</v>
      </c>
      <c r="P93" s="9">
        <f>IFERROR(INDEX('IP UPL Gap Data'!$I:$I,(MATCH($B:$B,'IP UPL Gap Data'!$D:$D,0))),0)</f>
        <v>0</v>
      </c>
      <c r="Q93" s="9">
        <f>IFERROR(INDEX('IP UPL Gap Data'!$J:$J,(MATCH($B:$B,'IP UPL Gap Data'!$D:$D,0))),0)</f>
        <v>0</v>
      </c>
      <c r="R93" s="9">
        <f>IFERROR(INDEX('OP UPL Gap Data'!G:G,(MATCH('UPL UHRIP Analysis by Provider'!$B:$B,'OP UPL Gap Data'!$D:$D,0))),0)</f>
        <v>0</v>
      </c>
      <c r="S93" s="9">
        <f>IFERROR(INDEX('OP UPL Gap Data'!H:H,(MATCH('UPL UHRIP Analysis by Provider'!$B:$B,'OP UPL Gap Data'!$D:$D,0))),0)</f>
        <v>0</v>
      </c>
      <c r="T93" s="4">
        <f>IFERROR(INDEX('IP UPL Gap Data'!$H:$H,(MATCH($B:$B,'IP UPL Gap Data'!$D:$D,0))),0)</f>
        <v>0</v>
      </c>
      <c r="U93" s="4">
        <f>IFERROR(INDEX('OP UPL Gap Data'!I:I,(MATCH('UPL UHRIP Analysis by Provider'!B:B,'OP UPL Gap Data'!D:D,0))),0)</f>
        <v>0</v>
      </c>
      <c r="V93" s="4">
        <f>IFERROR(INDEX('IP UPL Gap Data'!$N:$N,(MATCH($B:$B,'IP UPL Gap Data'!$D:$D,0))),0)</f>
        <v>0</v>
      </c>
    </row>
    <row r="94" spans="1:22">
      <c r="A94" s="80" t="s">
        <v>2392</v>
      </c>
      <c r="B94" s="77" t="s">
        <v>2392</v>
      </c>
      <c r="C94" s="82" t="s">
        <v>2394</v>
      </c>
      <c r="D94" s="82" t="s">
        <v>2394</v>
      </c>
      <c r="E94" s="85" t="s">
        <v>2391</v>
      </c>
      <c r="F94" s="86" t="s">
        <v>226</v>
      </c>
      <c r="G94" s="86" t="s">
        <v>227</v>
      </c>
      <c r="H94" s="87" t="s">
        <v>1624</v>
      </c>
      <c r="I94" s="9">
        <f>IFERROR(INDEX('PGY4 AA Encounters IP OP Split'!$L:$L,(MATCH($B:$B,'PGY4 AA Encounters IP OP Split'!$D:$D,0))),0)</f>
        <v>7846.8912135484834</v>
      </c>
      <c r="J94" s="9">
        <f>IFERROR(INDEX('PGY4 AA Encounters IP OP Split'!$M:$M,(MATCH($B:$B,'PGY4 AA Encounters IP OP Split'!$D:$D,0))),0)</f>
        <v>301630.83713309397</v>
      </c>
      <c r="K94" s="9">
        <f t="shared" si="4"/>
        <v>309477.72834664246</v>
      </c>
      <c r="L94" s="71">
        <f>INDEX('Revised PGY4 Percent Increases'!J:J,(MATCH(H:H,'Revised PGY4 Percent Increases'!A:A,0)))</f>
        <v>0.66006919709464518</v>
      </c>
      <c r="M94" s="9">
        <f t="shared" si="5"/>
        <v>204276.71566844301</v>
      </c>
      <c r="N94" s="4">
        <f t="shared" si="6"/>
        <v>5179.4911830159735</v>
      </c>
      <c r="O94" s="4">
        <f t="shared" si="7"/>
        <v>199097.22448542702</v>
      </c>
      <c r="P94" s="9">
        <f>IFERROR(INDEX('IP UPL Gap Data'!$I:$I,(MATCH($B:$B,'IP UPL Gap Data'!$D:$D,0))),0)</f>
        <v>475113.81680763693</v>
      </c>
      <c r="Q94" s="9">
        <f>IFERROR(INDEX('IP UPL Gap Data'!$J:$J,(MATCH($B:$B,'IP UPL Gap Data'!$D:$D,0))),0)</f>
        <v>135002.0025949367</v>
      </c>
      <c r="R94" s="9">
        <f>IFERROR(INDEX('OP UPL Gap Data'!G:G,(MATCH('UPL UHRIP Analysis by Provider'!$B:$B,'OP UPL Gap Data'!$D:$D,0))),0)</f>
        <v>9927580.7994212564</v>
      </c>
      <c r="S94" s="9">
        <f>IFERROR(INDEX('OP UPL Gap Data'!H:H,(MATCH('UPL UHRIP Analysis by Provider'!$B:$B,'OP UPL Gap Data'!$D:$D,0))),0)</f>
        <v>6320674.1117088608</v>
      </c>
      <c r="T94" s="4">
        <f>IFERROR(INDEX('IP UPL Gap Data'!$H:$H,(MATCH($B:$B,'IP UPL Gap Data'!$D:$D,0))),0)</f>
        <v>340111.81421270024</v>
      </c>
      <c r="U94" s="4">
        <f>IFERROR(INDEX('OP UPL Gap Data'!I:I,(MATCH('UPL UHRIP Analysis by Provider'!B:B,'OP UPL Gap Data'!D:D,0))),0)</f>
        <v>3606906.6877123956</v>
      </c>
      <c r="V94" s="4">
        <f>IFERROR(INDEX('IP UPL Gap Data'!$N:$N,(MATCH($B:$B,'IP UPL Gap Data'!$D:$D,0))),0)</f>
        <v>0</v>
      </c>
    </row>
    <row r="95" spans="1:22">
      <c r="A95" s="10" t="s">
        <v>925</v>
      </c>
      <c r="B95" s="13" t="s">
        <v>925</v>
      </c>
      <c r="C95" s="11" t="s">
        <v>926</v>
      </c>
      <c r="D95" s="11"/>
      <c r="E95" s="12" t="s">
        <v>927</v>
      </c>
      <c r="F95" s="11" t="s">
        <v>1529</v>
      </c>
      <c r="G95" s="11" t="s">
        <v>227</v>
      </c>
      <c r="H95" s="13" t="s">
        <v>1681</v>
      </c>
      <c r="I95" s="9">
        <f>IFERROR(INDEX('PGY4 AA Encounters IP OP Split'!$L:$L,(MATCH($B:$B,'PGY4 AA Encounters IP OP Split'!$D:$D,0))),0)</f>
        <v>2154984.2822245685</v>
      </c>
      <c r="J95" s="9">
        <f>IFERROR(INDEX('PGY4 AA Encounters IP OP Split'!$M:$M,(MATCH($B:$B,'PGY4 AA Encounters IP OP Split'!$D:$D,0))),0)</f>
        <v>1989262.0006611124</v>
      </c>
      <c r="K95" s="9">
        <f t="shared" si="4"/>
        <v>4144246.2828856809</v>
      </c>
      <c r="L95" s="71">
        <f>INDEX('Revised PGY4 Percent Increases'!J:J,(MATCH(H:H,'Revised PGY4 Percent Increases'!A:A,0)))</f>
        <v>0.63</v>
      </c>
      <c r="M95" s="9">
        <f t="shared" si="5"/>
        <v>2610875.1582179791</v>
      </c>
      <c r="N95" s="4">
        <f t="shared" si="6"/>
        <v>1357640.0978014781</v>
      </c>
      <c r="O95" s="4">
        <f t="shared" si="7"/>
        <v>1253235.0604165008</v>
      </c>
      <c r="P95" s="9">
        <f>IFERROR(INDEX('IP UPL Gap Data'!$I:$I,(MATCH($B:$B,'IP UPL Gap Data'!$D:$D,0))),0)</f>
        <v>2382833.1822841763</v>
      </c>
      <c r="Q95" s="9">
        <f>IFERROR(INDEX('IP UPL Gap Data'!$J:$J,(MATCH($B:$B,'IP UPL Gap Data'!$D:$D,0))),0)</f>
        <v>1886338.5369026549</v>
      </c>
      <c r="R95" s="9">
        <f>IFERROR(INDEX('OP UPL Gap Data'!G:G,(MATCH('UPL UHRIP Analysis by Provider'!$B:$B,'OP UPL Gap Data'!$D:$D,0))),0)</f>
        <v>2486609.2701062993</v>
      </c>
      <c r="S95" s="9">
        <f>IFERROR(INDEX('OP UPL Gap Data'!H:H,(MATCH('UPL UHRIP Analysis by Provider'!$B:$B,'OP UPL Gap Data'!$D:$D,0))),0)</f>
        <v>1372677.3124778762</v>
      </c>
      <c r="T95" s="4">
        <f>IFERROR(INDEX('IP UPL Gap Data'!$H:$H,(MATCH($B:$B,'IP UPL Gap Data'!$D:$D,0))),0)</f>
        <v>496494.64538152143</v>
      </c>
      <c r="U95" s="4">
        <f>IFERROR(INDEX('OP UPL Gap Data'!I:I,(MATCH('UPL UHRIP Analysis by Provider'!B:B,'OP UPL Gap Data'!D:D,0))),0)</f>
        <v>1113931.9576284231</v>
      </c>
      <c r="V95" s="4">
        <f>IFERROR(INDEX('IP UPL Gap Data'!$N:$N,(MATCH($B:$B,'IP UPL Gap Data'!$D:$D,0))),0)</f>
        <v>0</v>
      </c>
    </row>
    <row r="96" spans="1:22" ht="23.5">
      <c r="A96" s="10" t="s">
        <v>471</v>
      </c>
      <c r="B96" s="13" t="s">
        <v>471</v>
      </c>
      <c r="C96" s="11" t="s">
        <v>472</v>
      </c>
      <c r="D96" s="11"/>
      <c r="E96" s="12" t="s">
        <v>473</v>
      </c>
      <c r="F96" s="11" t="s">
        <v>1655</v>
      </c>
      <c r="G96" s="11" t="s">
        <v>227</v>
      </c>
      <c r="H96" s="13" t="s">
        <v>1656</v>
      </c>
      <c r="I96" s="9">
        <f>IFERROR(INDEX('PGY4 AA Encounters IP OP Split'!$L:$L,(MATCH($B:$B,'PGY4 AA Encounters IP OP Split'!$D:$D,0))),0)</f>
        <v>4364874.808203714</v>
      </c>
      <c r="J96" s="9">
        <f>IFERROR(INDEX('PGY4 AA Encounters IP OP Split'!$M:$M,(MATCH($B:$B,'PGY4 AA Encounters IP OP Split'!$D:$D,0))),0)</f>
        <v>885321.92190525285</v>
      </c>
      <c r="K96" s="9">
        <f t="shared" si="4"/>
        <v>5250196.7301089671</v>
      </c>
      <c r="L96" s="71">
        <f>INDEX('Revised PGY4 Percent Increases'!J:J,(MATCH(H:H,'Revised PGY4 Percent Increases'!A:A,0)))</f>
        <v>1.4856525949756412</v>
      </c>
      <c r="M96" s="9">
        <f t="shared" si="5"/>
        <v>7799968.3962190133</v>
      </c>
      <c r="N96" s="4">
        <f t="shared" si="6"/>
        <v>6484687.5855516521</v>
      </c>
      <c r="O96" s="4">
        <f t="shared" si="7"/>
        <v>1315280.8106673609</v>
      </c>
      <c r="P96" s="9">
        <f>IFERROR(INDEX('IP UPL Gap Data'!$I:$I,(MATCH($B:$B,'IP UPL Gap Data'!$D:$D,0))),0)</f>
        <v>13512582.376381887</v>
      </c>
      <c r="Q96" s="9">
        <f>IFERROR(INDEX('IP UPL Gap Data'!$J:$J,(MATCH($B:$B,'IP UPL Gap Data'!$D:$D,0))),0)</f>
        <v>9836776.4000000004</v>
      </c>
      <c r="R96" s="9">
        <f>IFERROR(INDEX('OP UPL Gap Data'!G:G,(MATCH('UPL UHRIP Analysis by Provider'!$B:$B,'OP UPL Gap Data'!$D:$D,0))),0)</f>
        <v>5757200.7649707524</v>
      </c>
      <c r="S96" s="9">
        <f>IFERROR(INDEX('OP UPL Gap Data'!H:H,(MATCH('UPL UHRIP Analysis by Provider'!$B:$B,'OP UPL Gap Data'!$D:$D,0))),0)</f>
        <v>2011863.57</v>
      </c>
      <c r="T96" s="4">
        <f>IFERROR(INDEX('IP UPL Gap Data'!$H:$H,(MATCH($B:$B,'IP UPL Gap Data'!$D:$D,0))),0)</f>
        <v>3675805.9763818868</v>
      </c>
      <c r="U96" s="4">
        <f>IFERROR(INDEX('OP UPL Gap Data'!I:I,(MATCH('UPL UHRIP Analysis by Provider'!B:B,'OP UPL Gap Data'!D:D,0))),0)</f>
        <v>3745337.1949707521</v>
      </c>
      <c r="V96" s="4">
        <f>IFERROR(INDEX('IP UPL Gap Data'!$N:$N,(MATCH($B:$B,'IP UPL Gap Data'!$D:$D,0))),0)</f>
        <v>0</v>
      </c>
    </row>
    <row r="97" spans="1:22" ht="23.5">
      <c r="A97" s="10" t="s">
        <v>1383</v>
      </c>
      <c r="B97" s="13" t="s">
        <v>1708</v>
      </c>
      <c r="C97" s="11" t="s">
        <v>1384</v>
      </c>
      <c r="D97" s="11"/>
      <c r="E97" s="12" t="s">
        <v>1385</v>
      </c>
      <c r="F97" s="11" t="s">
        <v>1655</v>
      </c>
      <c r="G97" s="11" t="s">
        <v>227</v>
      </c>
      <c r="H97" s="13" t="s">
        <v>1656</v>
      </c>
      <c r="I97" s="9">
        <f>IFERROR(INDEX('PGY4 AA Encounters IP OP Split'!$L:$L,(MATCH($B:$B,'PGY4 AA Encounters IP OP Split'!$D:$D,0))),0)</f>
        <v>589891.21828944515</v>
      </c>
      <c r="J97" s="9">
        <f>IFERROR(INDEX('PGY4 AA Encounters IP OP Split'!$M:$M,(MATCH($B:$B,'PGY4 AA Encounters IP OP Split'!$D:$D,0))),0)</f>
        <v>167813.4390079341</v>
      </c>
      <c r="K97" s="9">
        <f t="shared" si="4"/>
        <v>757704.65729737922</v>
      </c>
      <c r="L97" s="71">
        <f>INDEX('Revised PGY4 Percent Increases'!J:J,(MATCH(H:H,'Revised PGY4 Percent Increases'!A:A,0)))</f>
        <v>1.4856525949756412</v>
      </c>
      <c r="M97" s="9">
        <f t="shared" si="5"/>
        <v>1125685.8903389804</v>
      </c>
      <c r="N97" s="4">
        <f t="shared" si="6"/>
        <v>876373.41920505662</v>
      </c>
      <c r="O97" s="4">
        <f t="shared" si="7"/>
        <v>249312.47113392377</v>
      </c>
      <c r="P97" s="9">
        <f>IFERROR(INDEX('IP UPL Gap Data'!$I:$I,(MATCH($B:$B,'IP UPL Gap Data'!$D:$D,0))),0)</f>
        <v>1213396.8559767629</v>
      </c>
      <c r="Q97" s="9">
        <f>IFERROR(INDEX('IP UPL Gap Data'!$J:$J,(MATCH($B:$B,'IP UPL Gap Data'!$D:$D,0))),0)</f>
        <v>649824.37000000011</v>
      </c>
      <c r="R97" s="9">
        <f>IFERROR(INDEX('OP UPL Gap Data'!G:G,(MATCH('UPL UHRIP Analysis by Provider'!$B:$B,'OP UPL Gap Data'!$D:$D,0))),0)</f>
        <v>1126094.3692285914</v>
      </c>
      <c r="S97" s="9">
        <f>IFERROR(INDEX('OP UPL Gap Data'!H:H,(MATCH('UPL UHRIP Analysis by Provider'!$B:$B,'OP UPL Gap Data'!$D:$D,0))),0)</f>
        <v>185155.74</v>
      </c>
      <c r="T97" s="4">
        <f>IFERROR(INDEX('IP UPL Gap Data'!$H:$H,(MATCH($B:$B,'IP UPL Gap Data'!$D:$D,0))),0)</f>
        <v>563572.48597676284</v>
      </c>
      <c r="U97" s="4">
        <f>IFERROR(INDEX('OP UPL Gap Data'!I:I,(MATCH('UPL UHRIP Analysis by Provider'!B:B,'OP UPL Gap Data'!D:D,0))),0)</f>
        <v>940938.62922859145</v>
      </c>
      <c r="V97" s="4">
        <f>IFERROR(INDEX('IP UPL Gap Data'!$N:$N,(MATCH($B:$B,'IP UPL Gap Data'!$D:$D,0))),0)</f>
        <v>0</v>
      </c>
    </row>
    <row r="98" spans="1:22">
      <c r="A98" s="10" t="s">
        <v>1054</v>
      </c>
      <c r="B98" s="13" t="s">
        <v>1684</v>
      </c>
      <c r="C98" s="11" t="s">
        <v>1055</v>
      </c>
      <c r="D98" s="11"/>
      <c r="E98" s="12" t="s">
        <v>1056</v>
      </c>
      <c r="F98" s="11" t="s">
        <v>1667</v>
      </c>
      <c r="G98" s="11" t="s">
        <v>227</v>
      </c>
      <c r="H98" s="13" t="s">
        <v>1685</v>
      </c>
      <c r="I98" s="9">
        <f>IFERROR(INDEX('PGY4 AA Encounters IP OP Split'!$L:$L,(MATCH($B:$B,'PGY4 AA Encounters IP OP Split'!$D:$D,0))),0)</f>
        <v>49199744.550126687</v>
      </c>
      <c r="J98" s="9">
        <f>IFERROR(INDEX('PGY4 AA Encounters IP OP Split'!$M:$M,(MATCH($B:$B,'PGY4 AA Encounters IP OP Split'!$D:$D,0))),0)</f>
        <v>57694721.516859233</v>
      </c>
      <c r="K98" s="9">
        <f t="shared" si="4"/>
        <v>106894466.06698592</v>
      </c>
      <c r="L98" s="71">
        <f>INDEX('Revised PGY4 Percent Increases'!J:J,(MATCH(H:H,'Revised PGY4 Percent Increases'!A:A,0)))</f>
        <v>0.63</v>
      </c>
      <c r="M98" s="9">
        <f t="shared" si="5"/>
        <v>67343513.62220113</v>
      </c>
      <c r="N98" s="4">
        <f t="shared" si="6"/>
        <v>30995839.066579811</v>
      </c>
      <c r="O98" s="4">
        <f t="shared" si="7"/>
        <v>36347674.555621319</v>
      </c>
      <c r="P98" s="9">
        <f>IFERROR(INDEX('IP UPL Gap Data'!$I:$I,(MATCH($B:$B,'IP UPL Gap Data'!$D:$D,0))),0)</f>
        <v>100245325.87510091</v>
      </c>
      <c r="Q98" s="9">
        <f>IFERROR(INDEX('IP UPL Gap Data'!$J:$J,(MATCH($B:$B,'IP UPL Gap Data'!$D:$D,0))),0)</f>
        <v>49265298.921265826</v>
      </c>
      <c r="R98" s="9">
        <f>IFERROR(INDEX('OP UPL Gap Data'!G:G,(MATCH('UPL UHRIP Analysis by Provider'!$B:$B,'OP UPL Gap Data'!$D:$D,0))),0)</f>
        <v>42589515.607242286</v>
      </c>
      <c r="S98" s="9">
        <f>IFERROR(INDEX('OP UPL Gap Data'!H:H,(MATCH('UPL UHRIP Analysis by Provider'!$B:$B,'OP UPL Gap Data'!$D:$D,0))),0)</f>
        <v>36769220.77386076</v>
      </c>
      <c r="T98" s="4">
        <f>IFERROR(INDEX('IP UPL Gap Data'!$H:$H,(MATCH($B:$B,'IP UPL Gap Data'!$D:$D,0))),0)</f>
        <v>3725351.0338350832</v>
      </c>
      <c r="U98" s="4">
        <f>IFERROR(INDEX('OP UPL Gap Data'!I:I,(MATCH('UPL UHRIP Analysis by Provider'!B:B,'OP UPL Gap Data'!D:D,0))),0)</f>
        <v>5820294.8333815262</v>
      </c>
      <c r="V98" s="4">
        <f>IFERROR(INDEX('IP UPL Gap Data'!$N:$N,(MATCH($B:$B,'IP UPL Gap Data'!$D:$D,0))),0)</f>
        <v>47254675.920000002</v>
      </c>
    </row>
    <row r="99" spans="1:22">
      <c r="A99" s="10" t="s">
        <v>130</v>
      </c>
      <c r="B99" s="13" t="s">
        <v>130</v>
      </c>
      <c r="C99" s="11" t="s">
        <v>131</v>
      </c>
      <c r="D99" s="11"/>
      <c r="E99" s="12" t="s">
        <v>132</v>
      </c>
      <c r="F99" s="11" t="s">
        <v>1630</v>
      </c>
      <c r="G99" s="11" t="s">
        <v>1210</v>
      </c>
      <c r="H99" s="13" t="s">
        <v>1644</v>
      </c>
      <c r="I99" s="9">
        <f>IFERROR(INDEX('PGY4 AA Encounters IP OP Split'!$L:$L,(MATCH($B:$B,'PGY4 AA Encounters IP OP Split'!$D:$D,0))),0)</f>
        <v>21258777.306039594</v>
      </c>
      <c r="J99" s="9">
        <f>IFERROR(INDEX('PGY4 AA Encounters IP OP Split'!$M:$M,(MATCH($B:$B,'PGY4 AA Encounters IP OP Split'!$D:$D,0))),0)</f>
        <v>4473295.6853543837</v>
      </c>
      <c r="K99" s="9">
        <f t="shared" si="4"/>
        <v>25732072.991393976</v>
      </c>
      <c r="L99" s="71">
        <f>INDEX('Revised PGY4 Percent Increases'!J:J,(MATCH(H:H,'Revised PGY4 Percent Increases'!A:A,0)))</f>
        <v>0.56854489302875766</v>
      </c>
      <c r="M99" s="9">
        <f t="shared" si="5"/>
        <v>14629838.686300272</v>
      </c>
      <c r="N99" s="4">
        <f t="shared" si="6"/>
        <v>12086569.269384462</v>
      </c>
      <c r="O99" s="4">
        <f t="shared" si="7"/>
        <v>2543269.4169158111</v>
      </c>
      <c r="P99" s="9">
        <f>IFERROR(INDEX('IP UPL Gap Data'!$I:$I,(MATCH($B:$B,'IP UPL Gap Data'!$D:$D,0))),0)</f>
        <v>21432403.932915907</v>
      </c>
      <c r="Q99" s="9">
        <f>IFERROR(INDEX('IP UPL Gap Data'!$J:$J,(MATCH($B:$B,'IP UPL Gap Data'!$D:$D,0))),0)</f>
        <v>13085831.333529411</v>
      </c>
      <c r="R99" s="9">
        <f>IFERROR(INDEX('OP UPL Gap Data'!G:G,(MATCH('UPL UHRIP Analysis by Provider'!$B:$B,'OP UPL Gap Data'!$D:$D,0))),0)</f>
        <v>9862710.773837911</v>
      </c>
      <c r="S99" s="9">
        <f>IFERROR(INDEX('OP UPL Gap Data'!H:H,(MATCH('UPL UHRIP Analysis by Provider'!$B:$B,'OP UPL Gap Data'!$D:$D,0))),0)</f>
        <v>3579444.6869241199</v>
      </c>
      <c r="T99" s="4">
        <f>IFERROR(INDEX('IP UPL Gap Data'!$H:$H,(MATCH($B:$B,'IP UPL Gap Data'!$D:$D,0))),0)</f>
        <v>8346572.5993864965</v>
      </c>
      <c r="U99" s="4">
        <f>IFERROR(INDEX('OP UPL Gap Data'!I:I,(MATCH('UPL UHRIP Analysis by Provider'!B:B,'OP UPL Gap Data'!D:D,0))),0)</f>
        <v>6283266.0869137906</v>
      </c>
      <c r="V99" s="4">
        <f>IFERROR(INDEX('IP UPL Gap Data'!$N:$N,(MATCH($B:$B,'IP UPL Gap Data'!$D:$D,0))),0)</f>
        <v>0</v>
      </c>
    </row>
    <row r="100" spans="1:22">
      <c r="A100" s="10" t="s">
        <v>1206</v>
      </c>
      <c r="B100" s="13" t="s">
        <v>1206</v>
      </c>
      <c r="C100" s="11" t="s">
        <v>1207</v>
      </c>
      <c r="D100" s="11"/>
      <c r="E100" s="12" t="s">
        <v>1208</v>
      </c>
      <c r="F100" s="11" t="s">
        <v>1209</v>
      </c>
      <c r="G100" s="11" t="s">
        <v>1210</v>
      </c>
      <c r="H100" s="13" t="s">
        <v>1692</v>
      </c>
      <c r="I100" s="9">
        <f>IFERROR(INDEX('PGY4 AA Encounters IP OP Split'!$L:$L,(MATCH($B:$B,'PGY4 AA Encounters IP OP Split'!$D:$D,0))),0)</f>
        <v>0</v>
      </c>
      <c r="J100" s="9">
        <f>IFERROR(INDEX('PGY4 AA Encounters IP OP Split'!$M:$M,(MATCH($B:$B,'PGY4 AA Encounters IP OP Split'!$D:$D,0))),0)</f>
        <v>0</v>
      </c>
      <c r="K100" s="9">
        <f t="shared" si="4"/>
        <v>0</v>
      </c>
      <c r="L100" s="71">
        <f>INDEX('Revised PGY4 Percent Increases'!J:J,(MATCH(H:H,'Revised PGY4 Percent Increases'!A:A,0)))</f>
        <v>0</v>
      </c>
      <c r="M100" s="9">
        <f t="shared" si="5"/>
        <v>0</v>
      </c>
      <c r="N100" s="4">
        <f t="shared" si="6"/>
        <v>0</v>
      </c>
      <c r="O100" s="4">
        <f t="shared" si="7"/>
        <v>0</v>
      </c>
      <c r="P100" s="9">
        <f>IFERROR(INDEX('IP UPL Gap Data'!$I:$I,(MATCH($B:$B,'IP UPL Gap Data'!$D:$D,0))),0)</f>
        <v>0</v>
      </c>
      <c r="Q100" s="9">
        <f>IFERROR(INDEX('IP UPL Gap Data'!$J:$J,(MATCH($B:$B,'IP UPL Gap Data'!$D:$D,0))),0)</f>
        <v>0</v>
      </c>
      <c r="R100" s="9">
        <f>IFERROR(INDEX('OP UPL Gap Data'!G:G,(MATCH('UPL UHRIP Analysis by Provider'!$B:$B,'OP UPL Gap Data'!$D:$D,0))),0)</f>
        <v>0</v>
      </c>
      <c r="S100" s="9">
        <f>IFERROR(INDEX('OP UPL Gap Data'!H:H,(MATCH('UPL UHRIP Analysis by Provider'!$B:$B,'OP UPL Gap Data'!$D:$D,0))),0)</f>
        <v>0</v>
      </c>
      <c r="T100" s="4">
        <f>IFERROR(INDEX('IP UPL Gap Data'!$H:$H,(MATCH($B:$B,'IP UPL Gap Data'!$D:$D,0))),0)</f>
        <v>0</v>
      </c>
      <c r="U100" s="4">
        <f>IFERROR(INDEX('OP UPL Gap Data'!I:I,(MATCH('UPL UHRIP Analysis by Provider'!B:B,'OP UPL Gap Data'!D:D,0))),0)</f>
        <v>0</v>
      </c>
      <c r="V100" s="4">
        <f>IFERROR(INDEX('IP UPL Gap Data'!$N:$N,(MATCH($B:$B,'IP UPL Gap Data'!$D:$D,0))),0)</f>
        <v>0</v>
      </c>
    </row>
    <row r="101" spans="1:22">
      <c r="A101" s="10" t="s">
        <v>1380</v>
      </c>
      <c r="B101" s="13" t="s">
        <v>1380</v>
      </c>
      <c r="C101" s="11" t="s">
        <v>1381</v>
      </c>
      <c r="D101" s="11"/>
      <c r="E101" s="12" t="s">
        <v>1382</v>
      </c>
      <c r="F101" s="11" t="s">
        <v>1209</v>
      </c>
      <c r="G101" s="11" t="s">
        <v>1210</v>
      </c>
      <c r="H101" s="13" t="s">
        <v>1692</v>
      </c>
      <c r="I101" s="9">
        <f>IFERROR(INDEX('PGY4 AA Encounters IP OP Split'!$L:$L,(MATCH($B:$B,'PGY4 AA Encounters IP OP Split'!$D:$D,0))),0)</f>
        <v>2934907.4759878544</v>
      </c>
      <c r="J101" s="9">
        <f>IFERROR(INDEX('PGY4 AA Encounters IP OP Split'!$M:$M,(MATCH($B:$B,'PGY4 AA Encounters IP OP Split'!$D:$D,0))),0)</f>
        <v>1424692.9616517727</v>
      </c>
      <c r="K101" s="9">
        <f t="shared" si="4"/>
        <v>4359600.4376396276</v>
      </c>
      <c r="L101" s="71">
        <f>INDEX('Revised PGY4 Percent Increases'!J:J,(MATCH(H:H,'Revised PGY4 Percent Increases'!A:A,0)))</f>
        <v>0</v>
      </c>
      <c r="M101" s="9">
        <f t="shared" si="5"/>
        <v>0</v>
      </c>
      <c r="N101" s="4">
        <f t="shared" si="6"/>
        <v>0</v>
      </c>
      <c r="O101" s="4">
        <f t="shared" si="7"/>
        <v>0</v>
      </c>
      <c r="P101" s="9">
        <f>IFERROR(INDEX('IP UPL Gap Data'!$I:$I,(MATCH($B:$B,'IP UPL Gap Data'!$D:$D,0))),0)</f>
        <v>0</v>
      </c>
      <c r="Q101" s="9">
        <f>IFERROR(INDEX('IP UPL Gap Data'!$J:$J,(MATCH($B:$B,'IP UPL Gap Data'!$D:$D,0))),0)</f>
        <v>0</v>
      </c>
      <c r="R101" s="9">
        <f>IFERROR(INDEX('OP UPL Gap Data'!G:G,(MATCH('UPL UHRIP Analysis by Provider'!$B:$B,'OP UPL Gap Data'!$D:$D,0))),0)</f>
        <v>0</v>
      </c>
      <c r="S101" s="9">
        <f>IFERROR(INDEX('OP UPL Gap Data'!H:H,(MATCH('UPL UHRIP Analysis by Provider'!$B:$B,'OP UPL Gap Data'!$D:$D,0))),0)</f>
        <v>0</v>
      </c>
      <c r="T101" s="4">
        <f>IFERROR(INDEX('IP UPL Gap Data'!$H:$H,(MATCH($B:$B,'IP UPL Gap Data'!$D:$D,0))),0)</f>
        <v>0</v>
      </c>
      <c r="U101" s="4">
        <f>IFERROR(INDEX('OP UPL Gap Data'!I:I,(MATCH('UPL UHRIP Analysis by Provider'!B:B,'OP UPL Gap Data'!D:D,0))),0)</f>
        <v>0</v>
      </c>
      <c r="V101" s="4">
        <f>IFERROR(INDEX('IP UPL Gap Data'!$N:$N,(MATCH($B:$B,'IP UPL Gap Data'!$D:$D,0))),0)</f>
        <v>0</v>
      </c>
    </row>
    <row r="102" spans="1:22">
      <c r="A102" s="10" t="s">
        <v>1548</v>
      </c>
      <c r="B102" s="13" t="s">
        <v>1548</v>
      </c>
      <c r="C102" s="11" t="s">
        <v>1549</v>
      </c>
      <c r="D102" s="11"/>
      <c r="E102" s="12" t="s">
        <v>1550</v>
      </c>
      <c r="F102" s="11" t="s">
        <v>1209</v>
      </c>
      <c r="G102" s="11" t="s">
        <v>1210</v>
      </c>
      <c r="H102" s="13" t="s">
        <v>1692</v>
      </c>
      <c r="I102" s="9">
        <f>IFERROR(INDEX('PGY4 AA Encounters IP OP Split'!$L:$L,(MATCH($B:$B,'PGY4 AA Encounters IP OP Split'!$D:$D,0))),0)</f>
        <v>0</v>
      </c>
      <c r="J102" s="9">
        <f>IFERROR(INDEX('PGY4 AA Encounters IP OP Split'!$M:$M,(MATCH($B:$B,'PGY4 AA Encounters IP OP Split'!$D:$D,0))),0)</f>
        <v>0</v>
      </c>
      <c r="K102" s="9">
        <f t="shared" si="4"/>
        <v>0</v>
      </c>
      <c r="L102" s="71">
        <f>INDEX('Revised PGY4 Percent Increases'!J:J,(MATCH(H:H,'Revised PGY4 Percent Increases'!A:A,0)))</f>
        <v>0</v>
      </c>
      <c r="M102" s="9">
        <f t="shared" si="5"/>
        <v>0</v>
      </c>
      <c r="N102" s="4">
        <f t="shared" si="6"/>
        <v>0</v>
      </c>
      <c r="O102" s="4">
        <f t="shared" si="7"/>
        <v>0</v>
      </c>
      <c r="P102" s="9">
        <f>IFERROR(INDEX('IP UPL Gap Data'!$I:$I,(MATCH($B:$B,'IP UPL Gap Data'!$D:$D,0))),0)</f>
        <v>0</v>
      </c>
      <c r="Q102" s="9">
        <f>IFERROR(INDEX('IP UPL Gap Data'!$J:$J,(MATCH($B:$B,'IP UPL Gap Data'!$D:$D,0))),0)</f>
        <v>0</v>
      </c>
      <c r="R102" s="9">
        <f>IFERROR(INDEX('OP UPL Gap Data'!G:G,(MATCH('UPL UHRIP Analysis by Provider'!$B:$B,'OP UPL Gap Data'!$D:$D,0))),0)</f>
        <v>0</v>
      </c>
      <c r="S102" s="9">
        <f>IFERROR(INDEX('OP UPL Gap Data'!H:H,(MATCH('UPL UHRIP Analysis by Provider'!$B:$B,'OP UPL Gap Data'!$D:$D,0))),0)</f>
        <v>0</v>
      </c>
      <c r="T102" s="4">
        <f>IFERROR(INDEX('IP UPL Gap Data'!$H:$H,(MATCH($B:$B,'IP UPL Gap Data'!$D:$D,0))),0)</f>
        <v>0</v>
      </c>
      <c r="U102" s="4">
        <f>IFERROR(INDEX('OP UPL Gap Data'!I:I,(MATCH('UPL UHRIP Analysis by Provider'!B:B,'OP UPL Gap Data'!D:D,0))),0)</f>
        <v>0</v>
      </c>
      <c r="V102" s="4">
        <f>IFERROR(INDEX('IP UPL Gap Data'!$N:$N,(MATCH($B:$B,'IP UPL Gap Data'!$D:$D,0))),0)</f>
        <v>0</v>
      </c>
    </row>
    <row r="103" spans="1:22" ht="23.5">
      <c r="A103" s="10" t="s">
        <v>121</v>
      </c>
      <c r="B103" s="13" t="s">
        <v>121</v>
      </c>
      <c r="C103" s="11" t="s">
        <v>122</v>
      </c>
      <c r="D103" s="11"/>
      <c r="E103" s="12" t="s">
        <v>123</v>
      </c>
      <c r="F103" s="11" t="s">
        <v>226</v>
      </c>
      <c r="G103" s="11" t="s">
        <v>1210</v>
      </c>
      <c r="H103" s="13" t="s">
        <v>1642</v>
      </c>
      <c r="I103" s="9">
        <f>IFERROR(INDEX('PGY4 AA Encounters IP OP Split'!$L:$L,(MATCH($B:$B,'PGY4 AA Encounters IP OP Split'!$D:$D,0))),0)</f>
        <v>72249.53533993756</v>
      </c>
      <c r="J103" s="9">
        <f>IFERROR(INDEX('PGY4 AA Encounters IP OP Split'!$M:$M,(MATCH($B:$B,'PGY4 AA Encounters IP OP Split'!$D:$D,0))),0)</f>
        <v>232207.61419765605</v>
      </c>
      <c r="K103" s="9">
        <f t="shared" si="4"/>
        <v>304457.14953759359</v>
      </c>
      <c r="L103" s="71">
        <f>INDEX('Revised PGY4 Percent Increases'!J:J,(MATCH(H:H,'Revised PGY4 Percent Increases'!A:A,0)))</f>
        <v>0.5922428918401843</v>
      </c>
      <c r="M103" s="9">
        <f t="shared" si="5"/>
        <v>180312.58268356387</v>
      </c>
      <c r="N103" s="4">
        <f t="shared" si="6"/>
        <v>42789.273743834216</v>
      </c>
      <c r="O103" s="4">
        <f t="shared" si="7"/>
        <v>137523.30893972964</v>
      </c>
      <c r="P103" s="9">
        <f>IFERROR(INDEX('IP UPL Gap Data'!$I:$I,(MATCH($B:$B,'IP UPL Gap Data'!$D:$D,0))),0)</f>
        <v>161007.15139132799</v>
      </c>
      <c r="Q103" s="9">
        <f>IFERROR(INDEX('IP UPL Gap Data'!$J:$J,(MATCH($B:$B,'IP UPL Gap Data'!$D:$D,0))),0)</f>
        <v>89408.781000000003</v>
      </c>
      <c r="R103" s="9">
        <f>IFERROR(INDEX('OP UPL Gap Data'!G:G,(MATCH('UPL UHRIP Analysis by Provider'!$B:$B,'OP UPL Gap Data'!$D:$D,0))),0)</f>
        <v>657382.69085891929</v>
      </c>
      <c r="S103" s="9">
        <f>IFERROR(INDEX('OP UPL Gap Data'!H:H,(MATCH('UPL UHRIP Analysis by Provider'!$B:$B,'OP UPL Gap Data'!$D:$D,0))),0)</f>
        <v>79588.989540469891</v>
      </c>
      <c r="T103" s="4">
        <f>IFERROR(INDEX('IP UPL Gap Data'!$H:$H,(MATCH($B:$B,'IP UPL Gap Data'!$D:$D,0))),0)</f>
        <v>71598.37039132799</v>
      </c>
      <c r="U103" s="4">
        <f>IFERROR(INDEX('OP UPL Gap Data'!I:I,(MATCH('UPL UHRIP Analysis by Provider'!B:B,'OP UPL Gap Data'!D:D,0))),0)</f>
        <v>577793.70131844934</v>
      </c>
      <c r="V103" s="4">
        <f>IFERROR(INDEX('IP UPL Gap Data'!$N:$N,(MATCH($B:$B,'IP UPL Gap Data'!$D:$D,0))),0)</f>
        <v>0</v>
      </c>
    </row>
    <row r="104" spans="1:22" ht="23.5">
      <c r="A104" s="10" t="s">
        <v>169</v>
      </c>
      <c r="B104" s="13" t="s">
        <v>169</v>
      </c>
      <c r="C104" s="11" t="s">
        <v>170</v>
      </c>
      <c r="D104" s="11"/>
      <c r="E104" s="12" t="s">
        <v>171</v>
      </c>
      <c r="F104" s="11" t="s">
        <v>226</v>
      </c>
      <c r="G104" s="11" t="s">
        <v>1210</v>
      </c>
      <c r="H104" s="13" t="s">
        <v>1642</v>
      </c>
      <c r="I104" s="9">
        <f>IFERROR(INDEX('PGY4 AA Encounters IP OP Split'!$L:$L,(MATCH($B:$B,'PGY4 AA Encounters IP OP Split'!$D:$D,0))),0)</f>
        <v>13155.390645085463</v>
      </c>
      <c r="J104" s="9">
        <f>IFERROR(INDEX('PGY4 AA Encounters IP OP Split'!$M:$M,(MATCH($B:$B,'PGY4 AA Encounters IP OP Split'!$D:$D,0))),0)</f>
        <v>3690642.5465197153</v>
      </c>
      <c r="K104" s="9">
        <f t="shared" si="4"/>
        <v>3703797.9371648007</v>
      </c>
      <c r="L104" s="71">
        <f>INDEX('Revised PGY4 Percent Increases'!J:J,(MATCH(H:H,'Revised PGY4 Percent Increases'!A:A,0)))</f>
        <v>0.5922428918401843</v>
      </c>
      <c r="M104" s="9">
        <f t="shared" si="5"/>
        <v>2193548.0010981909</v>
      </c>
      <c r="N104" s="4">
        <f t="shared" si="6"/>
        <v>7791.1865989327225</v>
      </c>
      <c r="O104" s="4">
        <f t="shared" si="7"/>
        <v>2185756.8144992581</v>
      </c>
      <c r="P104" s="9">
        <f>IFERROR(INDEX('IP UPL Gap Data'!$I:$I,(MATCH($B:$B,'IP UPL Gap Data'!$D:$D,0))),0)</f>
        <v>44313.538621027685</v>
      </c>
      <c r="Q104" s="9">
        <f>IFERROR(INDEX('IP UPL Gap Data'!$J:$J,(MATCH($B:$B,'IP UPL Gap Data'!$D:$D,0))),0)</f>
        <v>16161.84</v>
      </c>
      <c r="R104" s="9">
        <f>IFERROR(INDEX('OP UPL Gap Data'!G:G,(MATCH('UPL UHRIP Analysis by Provider'!$B:$B,'OP UPL Gap Data'!$D:$D,0))),0)</f>
        <v>0</v>
      </c>
      <c r="S104" s="9">
        <f>IFERROR(INDEX('OP UPL Gap Data'!H:H,(MATCH('UPL UHRIP Analysis by Provider'!$B:$B,'OP UPL Gap Data'!$D:$D,0))),0)</f>
        <v>0</v>
      </c>
      <c r="T104" s="4">
        <f>IFERROR(INDEX('IP UPL Gap Data'!$H:$H,(MATCH($B:$B,'IP UPL Gap Data'!$D:$D,0))),0)</f>
        <v>28151.698621027685</v>
      </c>
      <c r="U104" s="4">
        <f>IFERROR(INDEX('OP UPL Gap Data'!I:I,(MATCH('UPL UHRIP Analysis by Provider'!B:B,'OP UPL Gap Data'!D:D,0))),0)</f>
        <v>0</v>
      </c>
      <c r="V104" s="4">
        <f>IFERROR(INDEX('IP UPL Gap Data'!$N:$N,(MATCH($B:$B,'IP UPL Gap Data'!$D:$D,0))),0)</f>
        <v>0</v>
      </c>
    </row>
    <row r="105" spans="1:22" ht="23.5">
      <c r="A105" s="10" t="s">
        <v>256</v>
      </c>
      <c r="B105" s="13" t="s">
        <v>256</v>
      </c>
      <c r="C105" s="11" t="s">
        <v>257</v>
      </c>
      <c r="D105" s="11"/>
      <c r="E105" s="12" t="s">
        <v>258</v>
      </c>
      <c r="F105" s="11" t="s">
        <v>226</v>
      </c>
      <c r="G105" s="11" t="s">
        <v>1210</v>
      </c>
      <c r="H105" s="13" t="s">
        <v>1642</v>
      </c>
      <c r="I105" s="9">
        <f>IFERROR(INDEX('PGY4 AA Encounters IP OP Split'!$L:$L,(MATCH($B:$B,'PGY4 AA Encounters IP OP Split'!$D:$D,0))),0)</f>
        <v>0</v>
      </c>
      <c r="J105" s="9">
        <f>IFERROR(INDEX('PGY4 AA Encounters IP OP Split'!$M:$M,(MATCH($B:$B,'PGY4 AA Encounters IP OP Split'!$D:$D,0))),0)</f>
        <v>0</v>
      </c>
      <c r="K105" s="9">
        <f t="shared" si="4"/>
        <v>0</v>
      </c>
      <c r="L105" s="71">
        <f>INDEX('Revised PGY4 Percent Increases'!J:J,(MATCH(H:H,'Revised PGY4 Percent Increases'!A:A,0)))</f>
        <v>0.5922428918401843</v>
      </c>
      <c r="M105" s="9">
        <f t="shared" si="5"/>
        <v>0</v>
      </c>
      <c r="N105" s="4">
        <f t="shared" si="6"/>
        <v>0</v>
      </c>
      <c r="O105" s="4">
        <f t="shared" si="7"/>
        <v>0</v>
      </c>
      <c r="P105" s="9">
        <f>IFERROR(INDEX('IP UPL Gap Data'!$I:$I,(MATCH($B:$B,'IP UPL Gap Data'!$D:$D,0))),0)</f>
        <v>3599.2815354202721</v>
      </c>
      <c r="Q105" s="9">
        <f>IFERROR(INDEX('IP UPL Gap Data'!$J:$J,(MATCH($B:$B,'IP UPL Gap Data'!$D:$D,0))),0)</f>
        <v>0</v>
      </c>
      <c r="R105" s="9">
        <f>IFERROR(INDEX('OP UPL Gap Data'!G:G,(MATCH('UPL UHRIP Analysis by Provider'!$B:$B,'OP UPL Gap Data'!$D:$D,0))),0)</f>
        <v>0</v>
      </c>
      <c r="S105" s="9">
        <f>IFERROR(INDEX('OP UPL Gap Data'!H:H,(MATCH('UPL UHRIP Analysis by Provider'!$B:$B,'OP UPL Gap Data'!$D:$D,0))),0)</f>
        <v>0</v>
      </c>
      <c r="T105" s="4">
        <f>IFERROR(INDEX('IP UPL Gap Data'!$H:$H,(MATCH($B:$B,'IP UPL Gap Data'!$D:$D,0))),0)</f>
        <v>3599.2815354202721</v>
      </c>
      <c r="U105" s="4">
        <f>IFERROR(INDEX('OP UPL Gap Data'!I:I,(MATCH('UPL UHRIP Analysis by Provider'!B:B,'OP UPL Gap Data'!D:D,0))),0)</f>
        <v>0</v>
      </c>
      <c r="V105" s="4">
        <f>IFERROR(INDEX('IP UPL Gap Data'!$N:$N,(MATCH($B:$B,'IP UPL Gap Data'!$D:$D,0))),0)</f>
        <v>0</v>
      </c>
    </row>
    <row r="106" spans="1:22">
      <c r="A106" s="10" t="s">
        <v>372</v>
      </c>
      <c r="B106" s="13" t="s">
        <v>372</v>
      </c>
      <c r="C106" s="11" t="s">
        <v>373</v>
      </c>
      <c r="D106" s="11"/>
      <c r="E106" s="12" t="s">
        <v>374</v>
      </c>
      <c r="F106" s="11" t="s">
        <v>226</v>
      </c>
      <c r="G106" s="11" t="s">
        <v>1210</v>
      </c>
      <c r="H106" s="13" t="s">
        <v>1642</v>
      </c>
      <c r="I106" s="9">
        <f>IFERROR(INDEX('PGY4 AA Encounters IP OP Split'!$L:$L,(MATCH($B:$B,'PGY4 AA Encounters IP OP Split'!$D:$D,0))),0)</f>
        <v>0</v>
      </c>
      <c r="J106" s="9">
        <f>IFERROR(INDEX('PGY4 AA Encounters IP OP Split'!$M:$M,(MATCH($B:$B,'PGY4 AA Encounters IP OP Split'!$D:$D,0))),0)</f>
        <v>0</v>
      </c>
      <c r="K106" s="9">
        <f t="shared" si="4"/>
        <v>0</v>
      </c>
      <c r="L106" s="71">
        <f>INDEX('Revised PGY4 Percent Increases'!J:J,(MATCH(H:H,'Revised PGY4 Percent Increases'!A:A,0)))</f>
        <v>0.5922428918401843</v>
      </c>
      <c r="M106" s="9">
        <f t="shared" si="5"/>
        <v>0</v>
      </c>
      <c r="N106" s="4">
        <f t="shared" si="6"/>
        <v>0</v>
      </c>
      <c r="O106" s="4">
        <f t="shared" si="7"/>
        <v>0</v>
      </c>
      <c r="P106" s="9">
        <f>IFERROR(INDEX('IP UPL Gap Data'!$I:$I,(MATCH($B:$B,'IP UPL Gap Data'!$D:$D,0))),0)</f>
        <v>36324.019759076073</v>
      </c>
      <c r="Q106" s="9">
        <f>IFERROR(INDEX('IP UPL Gap Data'!$J:$J,(MATCH($B:$B,'IP UPL Gap Data'!$D:$D,0))),0)</f>
        <v>0</v>
      </c>
      <c r="R106" s="9">
        <f>IFERROR(INDEX('OP UPL Gap Data'!G:G,(MATCH('UPL UHRIP Analysis by Provider'!$B:$B,'OP UPL Gap Data'!$D:$D,0))),0)</f>
        <v>0</v>
      </c>
      <c r="S106" s="9">
        <f>IFERROR(INDEX('OP UPL Gap Data'!H:H,(MATCH('UPL UHRIP Analysis by Provider'!$B:$B,'OP UPL Gap Data'!$D:$D,0))),0)</f>
        <v>0</v>
      </c>
      <c r="T106" s="4">
        <f>IFERROR(INDEX('IP UPL Gap Data'!$H:$H,(MATCH($B:$B,'IP UPL Gap Data'!$D:$D,0))),0)</f>
        <v>36324.019759076073</v>
      </c>
      <c r="U106" s="4">
        <f>IFERROR(INDEX('OP UPL Gap Data'!I:I,(MATCH('UPL UHRIP Analysis by Provider'!B:B,'OP UPL Gap Data'!D:D,0))),0)</f>
        <v>0</v>
      </c>
      <c r="V106" s="4">
        <f>IFERROR(INDEX('IP UPL Gap Data'!$N:$N,(MATCH($B:$B,'IP UPL Gap Data'!$D:$D,0))),0)</f>
        <v>0</v>
      </c>
    </row>
    <row r="107" spans="1:22">
      <c r="A107" s="10" t="s">
        <v>712</v>
      </c>
      <c r="B107" s="13" t="s">
        <v>712</v>
      </c>
      <c r="C107" s="11" t="s">
        <v>713</v>
      </c>
      <c r="D107" s="11"/>
      <c r="E107" s="12" t="s">
        <v>714</v>
      </c>
      <c r="F107" s="11" t="s">
        <v>226</v>
      </c>
      <c r="G107" s="11" t="s">
        <v>1210</v>
      </c>
      <c r="H107" s="13" t="s">
        <v>1642</v>
      </c>
      <c r="I107" s="9">
        <f>IFERROR(INDEX('PGY4 AA Encounters IP OP Split'!$L:$L,(MATCH($B:$B,'PGY4 AA Encounters IP OP Split'!$D:$D,0))),0)</f>
        <v>21708591.845612433</v>
      </c>
      <c r="J107" s="9">
        <f>IFERROR(INDEX('PGY4 AA Encounters IP OP Split'!$M:$M,(MATCH($B:$B,'PGY4 AA Encounters IP OP Split'!$D:$D,0))),0)</f>
        <v>4865686.1452652011</v>
      </c>
      <c r="K107" s="9">
        <f t="shared" si="4"/>
        <v>26574277.990877636</v>
      </c>
      <c r="L107" s="71">
        <f>INDEX('Revised PGY4 Percent Increases'!J:J,(MATCH(H:H,'Revised PGY4 Percent Increases'!A:A,0)))</f>
        <v>0.5922428918401843</v>
      </c>
      <c r="M107" s="9">
        <f t="shared" si="5"/>
        <v>15738427.245882334</v>
      </c>
      <c r="N107" s="4">
        <f t="shared" si="6"/>
        <v>12856759.212423751</v>
      </c>
      <c r="O107" s="4">
        <f t="shared" si="7"/>
        <v>2881668.0334585817</v>
      </c>
      <c r="P107" s="9">
        <f>IFERROR(INDEX('IP UPL Gap Data'!$I:$I,(MATCH($B:$B,'IP UPL Gap Data'!$D:$D,0))),0)</f>
        <v>30872713.982589353</v>
      </c>
      <c r="Q107" s="9">
        <f>IFERROR(INDEX('IP UPL Gap Data'!$J:$J,(MATCH($B:$B,'IP UPL Gap Data'!$D:$D,0))),0)</f>
        <v>22332455.522999998</v>
      </c>
      <c r="R107" s="9">
        <f>IFERROR(INDEX('OP UPL Gap Data'!G:G,(MATCH('UPL UHRIP Analysis by Provider'!$B:$B,'OP UPL Gap Data'!$D:$D,0))),0)</f>
        <v>13815868.158084607</v>
      </c>
      <c r="S107" s="9">
        <f>IFERROR(INDEX('OP UPL Gap Data'!H:H,(MATCH('UPL UHRIP Analysis by Provider'!$B:$B,'OP UPL Gap Data'!$D:$D,0))),0)</f>
        <v>7243425.6867702324</v>
      </c>
      <c r="T107" s="4">
        <f>IFERROR(INDEX('IP UPL Gap Data'!$H:$H,(MATCH($B:$B,'IP UPL Gap Data'!$D:$D,0))),0)</f>
        <v>8540258.4595893547</v>
      </c>
      <c r="U107" s="4">
        <f>IFERROR(INDEX('OP UPL Gap Data'!I:I,(MATCH('UPL UHRIP Analysis by Provider'!B:B,'OP UPL Gap Data'!D:D,0))),0)</f>
        <v>6572442.4713143744</v>
      </c>
      <c r="V107" s="4">
        <f>IFERROR(INDEX('IP UPL Gap Data'!$N:$N,(MATCH($B:$B,'IP UPL Gap Data'!$D:$D,0))),0)</f>
        <v>0</v>
      </c>
    </row>
    <row r="108" spans="1:22" ht="23.5">
      <c r="A108" s="10" t="s">
        <v>1084</v>
      </c>
      <c r="B108" s="13" t="s">
        <v>1688</v>
      </c>
      <c r="C108" s="11" t="s">
        <v>1085</v>
      </c>
      <c r="D108" s="11"/>
      <c r="E108" s="12" t="s">
        <v>1086</v>
      </c>
      <c r="F108" s="11" t="s">
        <v>226</v>
      </c>
      <c r="G108" s="11" t="s">
        <v>1210</v>
      </c>
      <c r="H108" s="13" t="s">
        <v>1642</v>
      </c>
      <c r="I108" s="9">
        <f>IFERROR(INDEX('PGY4 AA Encounters IP OP Split'!$L:$L,(MATCH($B:$B,'PGY4 AA Encounters IP OP Split'!$D:$D,0))),0)</f>
        <v>15503046.444841471</v>
      </c>
      <c r="J108" s="9">
        <f>IFERROR(INDEX('PGY4 AA Encounters IP OP Split'!$M:$M,(MATCH($B:$B,'PGY4 AA Encounters IP OP Split'!$D:$D,0))),0)</f>
        <v>6437565.8373245718</v>
      </c>
      <c r="K108" s="9">
        <f t="shared" si="4"/>
        <v>21940612.282166041</v>
      </c>
      <c r="L108" s="71">
        <f>INDEX('Revised PGY4 Percent Increases'!J:J,(MATCH(H:H,'Revised PGY4 Percent Increases'!A:A,0)))</f>
        <v>0.5922428918401843</v>
      </c>
      <c r="M108" s="9">
        <f t="shared" si="5"/>
        <v>12994171.666734282</v>
      </c>
      <c r="N108" s="4">
        <f t="shared" si="6"/>
        <v>9181569.0588256009</v>
      </c>
      <c r="O108" s="4">
        <f t="shared" si="7"/>
        <v>3812602.607908682</v>
      </c>
      <c r="P108" s="9">
        <f>IFERROR(INDEX('IP UPL Gap Data'!$I:$I,(MATCH($B:$B,'IP UPL Gap Data'!$D:$D,0))),0)</f>
        <v>23019385.36706965</v>
      </c>
      <c r="Q108" s="9">
        <f>IFERROR(INDEX('IP UPL Gap Data'!$J:$J,(MATCH($B:$B,'IP UPL Gap Data'!$D:$D,0))),0)</f>
        <v>16157053.917000003</v>
      </c>
      <c r="R108" s="9">
        <f>IFERROR(INDEX('OP UPL Gap Data'!G:G,(MATCH('UPL UHRIP Analysis by Provider'!$B:$B,'OP UPL Gap Data'!$D:$D,0))),0)</f>
        <v>11506747.086573849</v>
      </c>
      <c r="S108" s="9">
        <f>IFERROR(INDEX('OP UPL Gap Data'!H:H,(MATCH('UPL UHRIP Analysis by Provider'!$B:$B,'OP UPL Gap Data'!$D:$D,0))),0)</f>
        <v>4870231.3734490843</v>
      </c>
      <c r="T108" s="4">
        <f>IFERROR(INDEX('IP UPL Gap Data'!$H:$H,(MATCH($B:$B,'IP UPL Gap Data'!$D:$D,0))),0)</f>
        <v>6862331.4500696473</v>
      </c>
      <c r="U108" s="4">
        <f>IFERROR(INDEX('OP UPL Gap Data'!I:I,(MATCH('UPL UHRIP Analysis by Provider'!B:B,'OP UPL Gap Data'!D:D,0))),0)</f>
        <v>6636515.7131247642</v>
      </c>
      <c r="V108" s="4">
        <f>IFERROR(INDEX('IP UPL Gap Data'!$N:$N,(MATCH($B:$B,'IP UPL Gap Data'!$D:$D,0))),0)</f>
        <v>0</v>
      </c>
    </row>
    <row r="109" spans="1:22">
      <c r="A109" s="10" t="s">
        <v>1098</v>
      </c>
      <c r="B109" s="13" t="s">
        <v>1098</v>
      </c>
      <c r="C109" s="11" t="s">
        <v>1099</v>
      </c>
      <c r="D109" s="11"/>
      <c r="E109" s="12" t="s">
        <v>1100</v>
      </c>
      <c r="F109" s="11" t="s">
        <v>226</v>
      </c>
      <c r="G109" s="11" t="s">
        <v>1210</v>
      </c>
      <c r="H109" s="13" t="s">
        <v>1642</v>
      </c>
      <c r="I109" s="9">
        <f>IFERROR(INDEX('PGY4 AA Encounters IP OP Split'!$L:$L,(MATCH($B:$B,'PGY4 AA Encounters IP OP Split'!$D:$D,0))),0)</f>
        <v>9102723.7059641071</v>
      </c>
      <c r="J109" s="9">
        <f>IFERROR(INDEX('PGY4 AA Encounters IP OP Split'!$M:$M,(MATCH($B:$B,'PGY4 AA Encounters IP OP Split'!$D:$D,0))),0)</f>
        <v>4310842.9538995195</v>
      </c>
      <c r="K109" s="9">
        <f t="shared" si="4"/>
        <v>13413566.659863627</v>
      </c>
      <c r="L109" s="71">
        <f>INDEX('Revised PGY4 Percent Increases'!J:J,(MATCH(H:H,'Revised PGY4 Percent Increases'!A:A,0)))</f>
        <v>0.5922428918401843</v>
      </c>
      <c r="M109" s="9">
        <f t="shared" si="5"/>
        <v>7944089.5085287159</v>
      </c>
      <c r="N109" s="4">
        <f t="shared" si="6"/>
        <v>5391023.4112423826</v>
      </c>
      <c r="O109" s="4">
        <f t="shared" si="7"/>
        <v>2553066.0972863338</v>
      </c>
      <c r="P109" s="9">
        <f>IFERROR(INDEX('IP UPL Gap Data'!$I:$I,(MATCH($B:$B,'IP UPL Gap Data'!$D:$D,0))),0)</f>
        <v>13218527.97775878</v>
      </c>
      <c r="Q109" s="9">
        <f>IFERROR(INDEX('IP UPL Gap Data'!$J:$J,(MATCH($B:$B,'IP UPL Gap Data'!$D:$D,0))),0)</f>
        <v>9818194.9949999992</v>
      </c>
      <c r="R109" s="9">
        <f>IFERROR(INDEX('OP UPL Gap Data'!G:G,(MATCH('UPL UHRIP Analysis by Provider'!$B:$B,'OP UPL Gap Data'!$D:$D,0))),0)</f>
        <v>8235891.3380950931</v>
      </c>
      <c r="S109" s="9">
        <f>IFERROR(INDEX('OP UPL Gap Data'!H:H,(MATCH('UPL UHRIP Analysis by Provider'!$B:$B,'OP UPL Gap Data'!$D:$D,0))),0)</f>
        <v>3588184.4161253264</v>
      </c>
      <c r="T109" s="4">
        <f>IFERROR(INDEX('IP UPL Gap Data'!$H:$H,(MATCH($B:$B,'IP UPL Gap Data'!$D:$D,0))),0)</f>
        <v>3400332.9827587809</v>
      </c>
      <c r="U109" s="4">
        <f>IFERROR(INDEX('OP UPL Gap Data'!I:I,(MATCH('UPL UHRIP Analysis by Provider'!B:B,'OP UPL Gap Data'!D:D,0))),0)</f>
        <v>4647706.9219697667</v>
      </c>
      <c r="V109" s="4">
        <f>IFERROR(INDEX('IP UPL Gap Data'!$N:$N,(MATCH($B:$B,'IP UPL Gap Data'!$D:$D,0))),0)</f>
        <v>0</v>
      </c>
    </row>
    <row r="110" spans="1:22" ht="23.5">
      <c r="A110" s="10" t="s">
        <v>1101</v>
      </c>
      <c r="B110" s="13" t="s">
        <v>1101</v>
      </c>
      <c r="C110" s="11" t="s">
        <v>1102</v>
      </c>
      <c r="D110" s="11"/>
      <c r="E110" s="12" t="s">
        <v>1103</v>
      </c>
      <c r="F110" s="11" t="s">
        <v>226</v>
      </c>
      <c r="G110" s="11" t="s">
        <v>1210</v>
      </c>
      <c r="H110" s="13" t="s">
        <v>1642</v>
      </c>
      <c r="I110" s="9">
        <f>IFERROR(INDEX('PGY4 AA Encounters IP OP Split'!$L:$L,(MATCH($B:$B,'PGY4 AA Encounters IP OP Split'!$D:$D,0))),0)</f>
        <v>1129207.2401460672</v>
      </c>
      <c r="J110" s="9">
        <f>IFERROR(INDEX('PGY4 AA Encounters IP OP Split'!$M:$M,(MATCH($B:$B,'PGY4 AA Encounters IP OP Split'!$D:$D,0))),0)</f>
        <v>939960.84894378553</v>
      </c>
      <c r="K110" s="9">
        <f t="shared" si="4"/>
        <v>2069168.0890898528</v>
      </c>
      <c r="L110" s="71">
        <f>INDEX('Revised PGY4 Percent Increases'!J:J,(MATCH(H:H,'Revised PGY4 Percent Increases'!A:A,0)))</f>
        <v>0.5922428918401843</v>
      </c>
      <c r="M110" s="9">
        <f t="shared" si="5"/>
        <v>1225450.0927860024</v>
      </c>
      <c r="N110" s="4">
        <f t="shared" si="6"/>
        <v>668764.96139098029</v>
      </c>
      <c r="O110" s="4">
        <f t="shared" si="7"/>
        <v>556685.13139502215</v>
      </c>
      <c r="P110" s="9">
        <f>IFERROR(INDEX('IP UPL Gap Data'!$I:$I,(MATCH($B:$B,'IP UPL Gap Data'!$D:$D,0))),0)</f>
        <v>1135954.4508114848</v>
      </c>
      <c r="Q110" s="9">
        <f>IFERROR(INDEX('IP UPL Gap Data'!$J:$J,(MATCH($B:$B,'IP UPL Gap Data'!$D:$D,0))),0)</f>
        <v>755674.82</v>
      </c>
      <c r="R110" s="9">
        <f>IFERROR(INDEX('OP UPL Gap Data'!G:G,(MATCH('UPL UHRIP Analysis by Provider'!$B:$B,'OP UPL Gap Data'!$D:$D,0))),0)</f>
        <v>1674688.3958052753</v>
      </c>
      <c r="S110" s="9">
        <f>IFERROR(INDEX('OP UPL Gap Data'!H:H,(MATCH('UPL UHRIP Analysis by Provider'!$B:$B,'OP UPL Gap Data'!$D:$D,0))),0)</f>
        <v>1238163.6200000001</v>
      </c>
      <c r="T110" s="4">
        <f>IFERROR(INDEX('IP UPL Gap Data'!$H:$H,(MATCH($B:$B,'IP UPL Gap Data'!$D:$D,0))),0)</f>
        <v>380279.63081148488</v>
      </c>
      <c r="U110" s="4">
        <f>IFERROR(INDEX('OP UPL Gap Data'!I:I,(MATCH('UPL UHRIP Analysis by Provider'!B:B,'OP UPL Gap Data'!D:D,0))),0)</f>
        <v>436524.77580527519</v>
      </c>
      <c r="V110" s="4">
        <f>IFERROR(INDEX('IP UPL Gap Data'!$N:$N,(MATCH($B:$B,'IP UPL Gap Data'!$D:$D,0))),0)</f>
        <v>0</v>
      </c>
    </row>
    <row r="111" spans="1:22">
      <c r="A111" s="10" t="s">
        <v>1179</v>
      </c>
      <c r="B111" s="13" t="s">
        <v>1690</v>
      </c>
      <c r="C111" s="11" t="s">
        <v>1180</v>
      </c>
      <c r="D111" s="11"/>
      <c r="E111" s="12" t="s">
        <v>1181</v>
      </c>
      <c r="F111" s="11" t="s">
        <v>226</v>
      </c>
      <c r="G111" s="11" t="s">
        <v>1210</v>
      </c>
      <c r="H111" s="13" t="s">
        <v>1642</v>
      </c>
      <c r="I111" s="9">
        <f>IFERROR(INDEX('PGY4 AA Encounters IP OP Split'!$L:$L,(MATCH($B:$B,'PGY4 AA Encounters IP OP Split'!$D:$D,0))),0)</f>
        <v>1836242.3665314498</v>
      </c>
      <c r="J111" s="9">
        <f>IFERROR(INDEX('PGY4 AA Encounters IP OP Split'!$M:$M,(MATCH($B:$B,'PGY4 AA Encounters IP OP Split'!$D:$D,0))),0)</f>
        <v>1174324.5310523373</v>
      </c>
      <c r="K111" s="9">
        <f t="shared" si="4"/>
        <v>3010566.8975837873</v>
      </c>
      <c r="L111" s="71">
        <f>INDEX('Revised PGY4 Percent Increases'!J:J,(MATCH(H:H,'Revised PGY4 Percent Increases'!A:A,0)))</f>
        <v>0.5922428918401843</v>
      </c>
      <c r="M111" s="9">
        <f t="shared" si="5"/>
        <v>1782986.8455033542</v>
      </c>
      <c r="N111" s="4">
        <f t="shared" si="6"/>
        <v>1087501.4892740494</v>
      </c>
      <c r="O111" s="4">
        <f t="shared" si="7"/>
        <v>695485.35622930457</v>
      </c>
      <c r="P111" s="9">
        <f>IFERROR(INDEX('IP UPL Gap Data'!$I:$I,(MATCH($B:$B,'IP UPL Gap Data'!$D:$D,0))),0)</f>
        <v>4669166.2794098025</v>
      </c>
      <c r="Q111" s="9">
        <f>IFERROR(INDEX('IP UPL Gap Data'!$J:$J,(MATCH($B:$B,'IP UPL Gap Data'!$D:$D,0))),0)</f>
        <v>3555790.605</v>
      </c>
      <c r="R111" s="9">
        <f>IFERROR(INDEX('OP UPL Gap Data'!G:G,(MATCH('UPL UHRIP Analysis by Provider'!$B:$B,'OP UPL Gap Data'!$D:$D,0))),0)</f>
        <v>4564789.7151488261</v>
      </c>
      <c r="S111" s="9">
        <f>IFERROR(INDEX('OP UPL Gap Data'!H:H,(MATCH('UPL UHRIP Analysis by Provider'!$B:$B,'OP UPL Gap Data'!$D:$D,0))),0)</f>
        <v>1840670.1921174931</v>
      </c>
      <c r="T111" s="4">
        <f>IFERROR(INDEX('IP UPL Gap Data'!$H:$H,(MATCH($B:$B,'IP UPL Gap Data'!$D:$D,0))),0)</f>
        <v>1113375.6744098025</v>
      </c>
      <c r="U111" s="4">
        <f>IFERROR(INDEX('OP UPL Gap Data'!I:I,(MATCH('UPL UHRIP Analysis by Provider'!B:B,'OP UPL Gap Data'!D:D,0))),0)</f>
        <v>2724119.523031333</v>
      </c>
      <c r="V111" s="4">
        <f>IFERROR(INDEX('IP UPL Gap Data'!$N:$N,(MATCH($B:$B,'IP UPL Gap Data'!$D:$D,0))),0)</f>
        <v>0</v>
      </c>
    </row>
    <row r="112" spans="1:22" ht="23.5">
      <c r="A112" s="10" t="s">
        <v>1603</v>
      </c>
      <c r="B112" s="13" t="s">
        <v>1714</v>
      </c>
      <c r="C112" s="11" t="s">
        <v>1604</v>
      </c>
      <c r="D112" s="11"/>
      <c r="E112" s="12" t="s">
        <v>1605</v>
      </c>
      <c r="F112" s="11" t="s">
        <v>226</v>
      </c>
      <c r="G112" s="11" t="s">
        <v>1210</v>
      </c>
      <c r="H112" s="13" t="s">
        <v>1642</v>
      </c>
      <c r="I112" s="9">
        <f>IFERROR(INDEX('PGY4 AA Encounters IP OP Split'!$L:$L,(MATCH($B:$B,'PGY4 AA Encounters IP OP Split'!$D:$D,0))),0)</f>
        <v>7601.7803016452435</v>
      </c>
      <c r="J112" s="9">
        <f>IFERROR(INDEX('PGY4 AA Encounters IP OP Split'!$M:$M,(MATCH($B:$B,'PGY4 AA Encounters IP OP Split'!$D:$D,0))),0)</f>
        <v>2005.2174210609373</v>
      </c>
      <c r="K112" s="9">
        <f t="shared" si="4"/>
        <v>9606.9977227061809</v>
      </c>
      <c r="L112" s="71">
        <f>INDEX('Revised PGY4 Percent Increases'!J:J,(MATCH(H:H,'Revised PGY4 Percent Increases'!A:A,0)))</f>
        <v>0.5922428918401843</v>
      </c>
      <c r="M112" s="9">
        <f t="shared" si="5"/>
        <v>5689.6761131975736</v>
      </c>
      <c r="N112" s="4">
        <f t="shared" si="6"/>
        <v>4502.1003489801278</v>
      </c>
      <c r="O112" s="4">
        <f t="shared" si="7"/>
        <v>1187.575764217446</v>
      </c>
      <c r="P112" s="9">
        <f>IFERROR(INDEX('IP UPL Gap Data'!$I:$I,(MATCH($B:$B,'IP UPL Gap Data'!$D:$D,0))),0)</f>
        <v>83911.411819758723</v>
      </c>
      <c r="Q112" s="9">
        <f>IFERROR(INDEX('IP UPL Gap Data'!$J:$J,(MATCH($B:$B,'IP UPL Gap Data'!$D:$D,0))),0)</f>
        <v>50590.466999999997</v>
      </c>
      <c r="R112" s="9">
        <f>IFERROR(INDEX('OP UPL Gap Data'!G:G,(MATCH('UPL UHRIP Analysis by Provider'!$B:$B,'OP UPL Gap Data'!$D:$D,0))),0)</f>
        <v>0</v>
      </c>
      <c r="S112" s="9">
        <f>IFERROR(INDEX('OP UPL Gap Data'!H:H,(MATCH('UPL UHRIP Analysis by Provider'!$B:$B,'OP UPL Gap Data'!$D:$D,0))),0)</f>
        <v>0</v>
      </c>
      <c r="T112" s="4">
        <f>IFERROR(INDEX('IP UPL Gap Data'!$H:$H,(MATCH($B:$B,'IP UPL Gap Data'!$D:$D,0))),0)</f>
        <v>33320.944819758726</v>
      </c>
      <c r="U112" s="4">
        <f>IFERROR(INDEX('OP UPL Gap Data'!I:I,(MATCH('UPL UHRIP Analysis by Provider'!B:B,'OP UPL Gap Data'!D:D,0))),0)</f>
        <v>0</v>
      </c>
      <c r="V112" s="4">
        <f>IFERROR(INDEX('IP UPL Gap Data'!$N:$N,(MATCH($B:$B,'IP UPL Gap Data'!$D:$D,0))),0)</f>
        <v>0</v>
      </c>
    </row>
    <row r="113" spans="1:22" ht="23.5">
      <c r="A113" s="10" t="s">
        <v>709</v>
      </c>
      <c r="B113" s="13" t="s">
        <v>709</v>
      </c>
      <c r="C113" s="11" t="s">
        <v>710</v>
      </c>
      <c r="D113" s="11"/>
      <c r="E113" s="12" t="s">
        <v>711</v>
      </c>
      <c r="F113" s="11" t="s">
        <v>1667</v>
      </c>
      <c r="G113" s="11" t="s">
        <v>1210</v>
      </c>
      <c r="H113" s="13" t="s">
        <v>1668</v>
      </c>
      <c r="I113" s="9">
        <f>IFERROR(INDEX('PGY4 AA Encounters IP OP Split'!$L:$L,(MATCH($B:$B,'PGY4 AA Encounters IP OP Split'!$D:$D,0))),0)</f>
        <v>6809720.70335765</v>
      </c>
      <c r="J113" s="9">
        <f>IFERROR(INDEX('PGY4 AA Encounters IP OP Split'!$M:$M,(MATCH($B:$B,'PGY4 AA Encounters IP OP Split'!$D:$D,0))),0)</f>
        <v>7180719.3987965537</v>
      </c>
      <c r="K113" s="9">
        <f t="shared" si="4"/>
        <v>13990440.102154203</v>
      </c>
      <c r="L113" s="71">
        <f>INDEX('Revised PGY4 Percent Increases'!J:J,(MATCH(H:H,'Revised PGY4 Percent Increases'!A:A,0)))</f>
        <v>0.52</v>
      </c>
      <c r="M113" s="9">
        <f t="shared" si="5"/>
        <v>7275028.8531201854</v>
      </c>
      <c r="N113" s="4">
        <f t="shared" si="6"/>
        <v>3541054.7657459779</v>
      </c>
      <c r="O113" s="4">
        <f t="shared" si="7"/>
        <v>3733974.087374208</v>
      </c>
      <c r="P113" s="9">
        <f>IFERROR(INDEX('IP UPL Gap Data'!$I:$I,(MATCH($B:$B,'IP UPL Gap Data'!$D:$D,0))),0)</f>
        <v>13969745.661104472</v>
      </c>
      <c r="Q113" s="9">
        <f>IFERROR(INDEX('IP UPL Gap Data'!$J:$J,(MATCH($B:$B,'IP UPL Gap Data'!$D:$D,0))),0)</f>
        <v>6601846.7277819589</v>
      </c>
      <c r="R113" s="9">
        <f>IFERROR(INDEX('OP UPL Gap Data'!G:G,(MATCH('UPL UHRIP Analysis by Provider'!$B:$B,'OP UPL Gap Data'!$D:$D,0))),0)</f>
        <v>9099896.8593100291</v>
      </c>
      <c r="S113" s="9">
        <f>IFERROR(INDEX('OP UPL Gap Data'!H:H,(MATCH('UPL UHRIP Analysis by Provider'!$B:$B,'OP UPL Gap Data'!$D:$D,0))),0)</f>
        <v>3780637.9474183507</v>
      </c>
      <c r="T113" s="4">
        <f>IFERROR(INDEX('IP UPL Gap Data'!$H:$H,(MATCH($B:$B,'IP UPL Gap Data'!$D:$D,0))),0)</f>
        <v>-19993458.716677487</v>
      </c>
      <c r="U113" s="4">
        <f>IFERROR(INDEX('OP UPL Gap Data'!I:I,(MATCH('UPL UHRIP Analysis by Provider'!B:B,'OP UPL Gap Data'!D:D,0))),0)</f>
        <v>5319258.9118916783</v>
      </c>
      <c r="V113" s="4">
        <f>IFERROR(INDEX('IP UPL Gap Data'!$N:$N,(MATCH($B:$B,'IP UPL Gap Data'!$D:$D,0))),0)</f>
        <v>27361357.649999999</v>
      </c>
    </row>
    <row r="114" spans="1:22" ht="23.5">
      <c r="A114" s="10" t="s">
        <v>172</v>
      </c>
      <c r="B114" s="13" t="s">
        <v>172</v>
      </c>
      <c r="C114" s="11" t="s">
        <v>173</v>
      </c>
      <c r="D114" s="11"/>
      <c r="E114" s="12" t="s">
        <v>174</v>
      </c>
      <c r="F114" s="11" t="s">
        <v>1630</v>
      </c>
      <c r="G114" s="11" t="s">
        <v>304</v>
      </c>
      <c r="H114" s="13" t="s">
        <v>1649</v>
      </c>
      <c r="I114" s="9">
        <f>IFERROR(INDEX('PGY4 AA Encounters IP OP Split'!$L:$L,(MATCH($B:$B,'PGY4 AA Encounters IP OP Split'!$D:$D,0))),0)</f>
        <v>2493222.2139954353</v>
      </c>
      <c r="J114" s="9">
        <f>IFERROR(INDEX('PGY4 AA Encounters IP OP Split'!$M:$M,(MATCH($B:$B,'PGY4 AA Encounters IP OP Split'!$D:$D,0))),0)</f>
        <v>3723.4141893448118</v>
      </c>
      <c r="K114" s="9">
        <f t="shared" si="4"/>
        <v>2496945.62818478</v>
      </c>
      <c r="L114" s="71">
        <f>INDEX('Revised PGY4 Percent Increases'!J:J,(MATCH(H:H,'Revised PGY4 Percent Increases'!A:A,0)))</f>
        <v>0.11474483362654164</v>
      </c>
      <c r="M114" s="9">
        <f t="shared" si="5"/>
        <v>286511.61068058311</v>
      </c>
      <c r="N114" s="4">
        <f t="shared" si="6"/>
        <v>286084.36813890404</v>
      </c>
      <c r="O114" s="4">
        <f t="shared" si="7"/>
        <v>427.24254167907486</v>
      </c>
      <c r="P114" s="9">
        <f>IFERROR(INDEX('IP UPL Gap Data'!$I:$I,(MATCH($B:$B,'IP UPL Gap Data'!$D:$D,0))),0)</f>
        <v>-225150.01673620875</v>
      </c>
      <c r="Q114" s="9">
        <f>IFERROR(INDEX('IP UPL Gap Data'!$J:$J,(MATCH($B:$B,'IP UPL Gap Data'!$D:$D,0))),0)</f>
        <v>2397896.7799999998</v>
      </c>
      <c r="R114" s="9">
        <f>IFERROR(INDEX('OP UPL Gap Data'!G:G,(MATCH('UPL UHRIP Analysis by Provider'!$B:$B,'OP UPL Gap Data'!$D:$D,0))),0)</f>
        <v>14595.793190472041</v>
      </c>
      <c r="S114" s="9">
        <f>IFERROR(INDEX('OP UPL Gap Data'!H:H,(MATCH('UPL UHRIP Analysis by Provider'!$B:$B,'OP UPL Gap Data'!$D:$D,0))),0)</f>
        <v>13447.29</v>
      </c>
      <c r="T114" s="4">
        <f>IFERROR(INDEX('IP UPL Gap Data'!$H:$H,(MATCH($B:$B,'IP UPL Gap Data'!$D:$D,0))),0)</f>
        <v>-2623046.7967362087</v>
      </c>
      <c r="U114" s="4">
        <f>IFERROR(INDEX('OP UPL Gap Data'!I:I,(MATCH('UPL UHRIP Analysis by Provider'!B:B,'OP UPL Gap Data'!D:D,0))),0)</f>
        <v>1148.5031904720399</v>
      </c>
      <c r="V114" s="4">
        <f>IFERROR(INDEX('IP UPL Gap Data'!$N:$N,(MATCH($B:$B,'IP UPL Gap Data'!$D:$D,0))),0)</f>
        <v>0</v>
      </c>
    </row>
    <row r="115" spans="1:22">
      <c r="A115" s="10" t="s">
        <v>399</v>
      </c>
      <c r="B115" s="13" t="s">
        <v>399</v>
      </c>
      <c r="C115" s="11" t="s">
        <v>400</v>
      </c>
      <c r="D115" s="11"/>
      <c r="E115" s="12" t="s">
        <v>401</v>
      </c>
      <c r="F115" s="11" t="s">
        <v>1630</v>
      </c>
      <c r="G115" s="11" t="s">
        <v>304</v>
      </c>
      <c r="H115" s="13" t="s">
        <v>1649</v>
      </c>
      <c r="I115" s="9">
        <f>IFERROR(INDEX('PGY4 AA Encounters IP OP Split'!$L:$L,(MATCH($B:$B,'PGY4 AA Encounters IP OP Split'!$D:$D,0))),0)</f>
        <v>956241.7001025239</v>
      </c>
      <c r="J115" s="9">
        <f>IFERROR(INDEX('PGY4 AA Encounters IP OP Split'!$M:$M,(MATCH($B:$B,'PGY4 AA Encounters IP OP Split'!$D:$D,0))),0)</f>
        <v>119149.43534354414</v>
      </c>
      <c r="K115" s="9">
        <f t="shared" si="4"/>
        <v>1075391.1354460681</v>
      </c>
      <c r="L115" s="71">
        <f>INDEX('Revised PGY4 Percent Increases'!J:J,(MATCH(H:H,'Revised PGY4 Percent Increases'!A:A,0)))</f>
        <v>0.11474483362654164</v>
      </c>
      <c r="M115" s="9">
        <f t="shared" si="5"/>
        <v>123395.5769202168</v>
      </c>
      <c r="N115" s="4">
        <f t="shared" si="6"/>
        <v>109723.79478502543</v>
      </c>
      <c r="O115" s="4">
        <f t="shared" si="7"/>
        <v>13671.782135191354</v>
      </c>
      <c r="P115" s="9">
        <f>IFERROR(INDEX('IP UPL Gap Data'!$I:$I,(MATCH($B:$B,'IP UPL Gap Data'!$D:$D,0))),0)</f>
        <v>448349.328532363</v>
      </c>
      <c r="Q115" s="9">
        <f>IFERROR(INDEX('IP UPL Gap Data'!$J:$J,(MATCH($B:$B,'IP UPL Gap Data'!$D:$D,0))),0)</f>
        <v>603439.47</v>
      </c>
      <c r="R115" s="9">
        <f>IFERROR(INDEX('OP UPL Gap Data'!G:G,(MATCH('UPL UHRIP Analysis by Provider'!$B:$B,'OP UPL Gap Data'!$D:$D,0))),0)</f>
        <v>49164.307275568521</v>
      </c>
      <c r="S115" s="9">
        <f>IFERROR(INDEX('OP UPL Gap Data'!H:H,(MATCH('UPL UHRIP Analysis by Provider'!$B:$B,'OP UPL Gap Data'!$D:$D,0))),0)</f>
        <v>60312.05</v>
      </c>
      <c r="T115" s="4">
        <f>IFERROR(INDEX('IP UPL Gap Data'!$H:$H,(MATCH($B:$B,'IP UPL Gap Data'!$D:$D,0))),0)</f>
        <v>-155090.14146763697</v>
      </c>
      <c r="U115" s="4">
        <f>IFERROR(INDEX('OP UPL Gap Data'!I:I,(MATCH('UPL UHRIP Analysis by Provider'!B:B,'OP UPL Gap Data'!D:D,0))),0)</f>
        <v>-11147.742724431482</v>
      </c>
      <c r="V115" s="4">
        <f>IFERROR(INDEX('IP UPL Gap Data'!$N:$N,(MATCH($B:$B,'IP UPL Gap Data'!$D:$D,0))),0)</f>
        <v>0</v>
      </c>
    </row>
    <row r="116" spans="1:22">
      <c r="A116" s="10" t="s">
        <v>402</v>
      </c>
      <c r="B116" s="13" t="s">
        <v>402</v>
      </c>
      <c r="C116" s="11" t="s">
        <v>403</v>
      </c>
      <c r="D116" s="11"/>
      <c r="E116" s="12" t="s">
        <v>404</v>
      </c>
      <c r="F116" s="11" t="s">
        <v>1630</v>
      </c>
      <c r="G116" s="11" t="s">
        <v>304</v>
      </c>
      <c r="H116" s="13" t="s">
        <v>1649</v>
      </c>
      <c r="I116" s="9">
        <f>IFERROR(INDEX('PGY4 AA Encounters IP OP Split'!$L:$L,(MATCH($B:$B,'PGY4 AA Encounters IP OP Split'!$D:$D,0))),0)</f>
        <v>659745.31499709748</v>
      </c>
      <c r="J116" s="9">
        <f>IFERROR(INDEX('PGY4 AA Encounters IP OP Split'!$M:$M,(MATCH($B:$B,'PGY4 AA Encounters IP OP Split'!$D:$D,0))),0)</f>
        <v>90942.218783369055</v>
      </c>
      <c r="K116" s="9">
        <f t="shared" si="4"/>
        <v>750687.53378046653</v>
      </c>
      <c r="L116" s="71">
        <f>INDEX('Revised PGY4 Percent Increases'!J:J,(MATCH(H:H,'Revised PGY4 Percent Increases'!A:A,0)))</f>
        <v>0.11474483362654164</v>
      </c>
      <c r="M116" s="9">
        <f t="shared" si="5"/>
        <v>86137.516169158494</v>
      </c>
      <c r="N116" s="4">
        <f t="shared" si="6"/>
        <v>75702.366405232257</v>
      </c>
      <c r="O116" s="4">
        <f t="shared" si="7"/>
        <v>10435.149763926232</v>
      </c>
      <c r="P116" s="9">
        <f>IFERROR(INDEX('IP UPL Gap Data'!$I:$I,(MATCH($B:$B,'IP UPL Gap Data'!$D:$D,0))),0)</f>
        <v>387257.80944166222</v>
      </c>
      <c r="Q116" s="9">
        <f>IFERROR(INDEX('IP UPL Gap Data'!$J:$J,(MATCH($B:$B,'IP UPL Gap Data'!$D:$D,0))),0)</f>
        <v>491343.31</v>
      </c>
      <c r="R116" s="9">
        <f>IFERROR(INDEX('OP UPL Gap Data'!G:G,(MATCH('UPL UHRIP Analysis by Provider'!$B:$B,'OP UPL Gap Data'!$D:$D,0))),0)</f>
        <v>158447.17552710956</v>
      </c>
      <c r="S116" s="9">
        <f>IFERROR(INDEX('OP UPL Gap Data'!H:H,(MATCH('UPL UHRIP Analysis by Provider'!$B:$B,'OP UPL Gap Data'!$D:$D,0))),0)</f>
        <v>91166.489999999991</v>
      </c>
      <c r="T116" s="4">
        <f>IFERROR(INDEX('IP UPL Gap Data'!$H:$H,(MATCH($B:$B,'IP UPL Gap Data'!$D:$D,0))),0)</f>
        <v>-104085.50055833778</v>
      </c>
      <c r="U116" s="4">
        <f>IFERROR(INDEX('OP UPL Gap Data'!I:I,(MATCH('UPL UHRIP Analysis by Provider'!B:B,'OP UPL Gap Data'!D:D,0))),0)</f>
        <v>67280.68552710957</v>
      </c>
      <c r="V116" s="4">
        <f>IFERROR(INDEX('IP UPL Gap Data'!$N:$N,(MATCH($B:$B,'IP UPL Gap Data'!$D:$D,0))),0)</f>
        <v>0</v>
      </c>
    </row>
    <row r="117" spans="1:22">
      <c r="A117" s="10" t="s">
        <v>429</v>
      </c>
      <c r="B117" s="13" t="s">
        <v>429</v>
      </c>
      <c r="C117" s="11" t="s">
        <v>430</v>
      </c>
      <c r="D117" s="11"/>
      <c r="E117" s="12" t="s">
        <v>431</v>
      </c>
      <c r="F117" s="11" t="s">
        <v>1630</v>
      </c>
      <c r="G117" s="11" t="s">
        <v>304</v>
      </c>
      <c r="H117" s="13" t="s">
        <v>1649</v>
      </c>
      <c r="I117" s="9">
        <f>IFERROR(INDEX('PGY4 AA Encounters IP OP Split'!$L:$L,(MATCH($B:$B,'PGY4 AA Encounters IP OP Split'!$D:$D,0))),0)</f>
        <v>228832174.86290634</v>
      </c>
      <c r="J117" s="9">
        <f>IFERROR(INDEX('PGY4 AA Encounters IP OP Split'!$M:$M,(MATCH($B:$B,'PGY4 AA Encounters IP OP Split'!$D:$D,0))),0)</f>
        <v>217450979.31237271</v>
      </c>
      <c r="K117" s="9">
        <f t="shared" si="4"/>
        <v>446283154.17527902</v>
      </c>
      <c r="L117" s="71">
        <f>INDEX('Revised PGY4 Percent Increases'!J:J,(MATCH(H:H,'Revised PGY4 Percent Increases'!A:A,0)))</f>
        <v>0.11474483362654164</v>
      </c>
      <c r="M117" s="9">
        <f t="shared" si="5"/>
        <v>51208686.276170626</v>
      </c>
      <c r="N117" s="4">
        <f t="shared" si="6"/>
        <v>26257309.833043873</v>
      </c>
      <c r="O117" s="4">
        <f t="shared" si="7"/>
        <v>24951376.443126757</v>
      </c>
      <c r="P117" s="9">
        <f>IFERROR(INDEX('IP UPL Gap Data'!$I:$I,(MATCH($B:$B,'IP UPL Gap Data'!$D:$D,0))),0)</f>
        <v>325811609.47993368</v>
      </c>
      <c r="Q117" s="9">
        <f>IFERROR(INDEX('IP UPL Gap Data'!$J:$J,(MATCH($B:$B,'IP UPL Gap Data'!$D:$D,0))),0)</f>
        <v>244651691.32000002</v>
      </c>
      <c r="R117" s="9">
        <f>IFERROR(INDEX('OP UPL Gap Data'!G:G,(MATCH('UPL UHRIP Analysis by Provider'!$B:$B,'OP UPL Gap Data'!$D:$D,0))),0)</f>
        <v>88877639.922775954</v>
      </c>
      <c r="S117" s="9">
        <f>IFERROR(INDEX('OP UPL Gap Data'!H:H,(MATCH('UPL UHRIP Analysis by Provider'!$B:$B,'OP UPL Gap Data'!$D:$D,0))),0)</f>
        <v>115507886.11</v>
      </c>
      <c r="T117" s="4">
        <f>IFERROR(INDEX('IP UPL Gap Data'!$H:$H,(MATCH($B:$B,'IP UPL Gap Data'!$D:$D,0))),0)</f>
        <v>81159918.159933656</v>
      </c>
      <c r="U117" s="4">
        <f>IFERROR(INDEX('OP UPL Gap Data'!I:I,(MATCH('UPL UHRIP Analysis by Provider'!B:B,'OP UPL Gap Data'!D:D,0))),0)</f>
        <v>-26630246.187224045</v>
      </c>
      <c r="V117" s="4">
        <f>IFERROR(INDEX('IP UPL Gap Data'!$N:$N,(MATCH($B:$B,'IP UPL Gap Data'!$D:$D,0))),0)</f>
        <v>0</v>
      </c>
    </row>
    <row r="118" spans="1:22">
      <c r="A118" s="10" t="s">
        <v>496</v>
      </c>
      <c r="B118" s="13" t="s">
        <v>496</v>
      </c>
      <c r="C118" s="11" t="s">
        <v>497</v>
      </c>
      <c r="D118" s="11"/>
      <c r="E118" s="12" t="s">
        <v>498</v>
      </c>
      <c r="F118" s="11" t="s">
        <v>1209</v>
      </c>
      <c r="G118" s="11" t="s">
        <v>304</v>
      </c>
      <c r="H118" s="13" t="s">
        <v>1658</v>
      </c>
      <c r="I118" s="9">
        <f>IFERROR(INDEX('PGY4 AA Encounters IP OP Split'!$L:$L,(MATCH($B:$B,'PGY4 AA Encounters IP OP Split'!$D:$D,0))),0)</f>
        <v>1043904.779279682</v>
      </c>
      <c r="J118" s="9">
        <f>IFERROR(INDEX('PGY4 AA Encounters IP OP Split'!$M:$M,(MATCH($B:$B,'PGY4 AA Encounters IP OP Split'!$D:$D,0))),0)</f>
        <v>8094.7823887867426</v>
      </c>
      <c r="K118" s="9">
        <f t="shared" si="4"/>
        <v>1051999.5616684686</v>
      </c>
      <c r="L118" s="71">
        <f>INDEX('Revised PGY4 Percent Increases'!J:J,(MATCH(H:H,'Revised PGY4 Percent Increases'!A:A,0)))</f>
        <v>0</v>
      </c>
      <c r="M118" s="9">
        <f t="shared" si="5"/>
        <v>0</v>
      </c>
      <c r="N118" s="4">
        <f t="shared" si="6"/>
        <v>0</v>
      </c>
      <c r="O118" s="4">
        <f t="shared" si="7"/>
        <v>0</v>
      </c>
      <c r="P118" s="9">
        <f>IFERROR(INDEX('IP UPL Gap Data'!$I:$I,(MATCH($B:$B,'IP UPL Gap Data'!$D:$D,0))),0)</f>
        <v>0</v>
      </c>
      <c r="Q118" s="9">
        <f>IFERROR(INDEX('IP UPL Gap Data'!$J:$J,(MATCH($B:$B,'IP UPL Gap Data'!$D:$D,0))),0)</f>
        <v>0</v>
      </c>
      <c r="R118" s="9">
        <f>IFERROR(INDEX('OP UPL Gap Data'!G:G,(MATCH('UPL UHRIP Analysis by Provider'!$B:$B,'OP UPL Gap Data'!$D:$D,0))),0)</f>
        <v>0</v>
      </c>
      <c r="S118" s="9">
        <f>IFERROR(INDEX('OP UPL Gap Data'!H:H,(MATCH('UPL UHRIP Analysis by Provider'!$B:$B,'OP UPL Gap Data'!$D:$D,0))),0)</f>
        <v>0</v>
      </c>
      <c r="T118" s="4">
        <f>IFERROR(INDEX('IP UPL Gap Data'!$H:$H,(MATCH($B:$B,'IP UPL Gap Data'!$D:$D,0))),0)</f>
        <v>0</v>
      </c>
      <c r="U118" s="4">
        <f>IFERROR(INDEX('OP UPL Gap Data'!I:I,(MATCH('UPL UHRIP Analysis by Provider'!B:B,'OP UPL Gap Data'!D:D,0))),0)</f>
        <v>0</v>
      </c>
      <c r="V118" s="4">
        <f>IFERROR(INDEX('IP UPL Gap Data'!$N:$N,(MATCH($B:$B,'IP UPL Gap Data'!$D:$D,0))),0)</f>
        <v>0</v>
      </c>
    </row>
    <row r="119" spans="1:22">
      <c r="A119" s="10" t="s">
        <v>1211</v>
      </c>
      <c r="B119" s="13" t="s">
        <v>1211</v>
      </c>
      <c r="C119" s="11" t="s">
        <v>1212</v>
      </c>
      <c r="D119" s="11"/>
      <c r="E119" s="12" t="s">
        <v>1213</v>
      </c>
      <c r="F119" s="11" t="s">
        <v>1209</v>
      </c>
      <c r="G119" s="11" t="s">
        <v>304</v>
      </c>
      <c r="H119" s="13" t="s">
        <v>1658</v>
      </c>
      <c r="I119" s="9">
        <f>IFERROR(INDEX('PGY4 AA Encounters IP OP Split'!$L:$L,(MATCH($B:$B,'PGY4 AA Encounters IP OP Split'!$D:$D,0))),0)</f>
        <v>0</v>
      </c>
      <c r="J119" s="9">
        <f>IFERROR(INDEX('PGY4 AA Encounters IP OP Split'!$M:$M,(MATCH($B:$B,'PGY4 AA Encounters IP OP Split'!$D:$D,0))),0)</f>
        <v>0</v>
      </c>
      <c r="K119" s="9">
        <f t="shared" si="4"/>
        <v>0</v>
      </c>
      <c r="L119" s="71">
        <f>INDEX('Revised PGY4 Percent Increases'!J:J,(MATCH(H:H,'Revised PGY4 Percent Increases'!A:A,0)))</f>
        <v>0</v>
      </c>
      <c r="M119" s="9">
        <f t="shared" si="5"/>
        <v>0</v>
      </c>
      <c r="N119" s="4">
        <f t="shared" si="6"/>
        <v>0</v>
      </c>
      <c r="O119" s="4">
        <f t="shared" si="7"/>
        <v>0</v>
      </c>
      <c r="P119" s="9">
        <f>IFERROR(INDEX('IP UPL Gap Data'!$I:$I,(MATCH($B:$B,'IP UPL Gap Data'!$D:$D,0))),0)</f>
        <v>0</v>
      </c>
      <c r="Q119" s="9">
        <f>IFERROR(INDEX('IP UPL Gap Data'!$J:$J,(MATCH($B:$B,'IP UPL Gap Data'!$D:$D,0))),0)</f>
        <v>0</v>
      </c>
      <c r="R119" s="9">
        <f>IFERROR(INDEX('OP UPL Gap Data'!G:G,(MATCH('UPL UHRIP Analysis by Provider'!$B:$B,'OP UPL Gap Data'!$D:$D,0))),0)</f>
        <v>0</v>
      </c>
      <c r="S119" s="9">
        <f>IFERROR(INDEX('OP UPL Gap Data'!H:H,(MATCH('UPL UHRIP Analysis by Provider'!$B:$B,'OP UPL Gap Data'!$D:$D,0))),0)</f>
        <v>0</v>
      </c>
      <c r="T119" s="4">
        <f>IFERROR(INDEX('IP UPL Gap Data'!$H:$H,(MATCH($B:$B,'IP UPL Gap Data'!$D:$D,0))),0)</f>
        <v>0</v>
      </c>
      <c r="U119" s="4">
        <f>IFERROR(INDEX('OP UPL Gap Data'!I:I,(MATCH('UPL UHRIP Analysis by Provider'!B:B,'OP UPL Gap Data'!D:D,0))),0)</f>
        <v>0</v>
      </c>
      <c r="V119" s="4">
        <f>IFERROR(INDEX('IP UPL Gap Data'!$N:$N,(MATCH($B:$B,'IP UPL Gap Data'!$D:$D,0))),0)</f>
        <v>0</v>
      </c>
    </row>
    <row r="120" spans="1:22">
      <c r="A120" s="10" t="s">
        <v>1230</v>
      </c>
      <c r="B120" s="13" t="s">
        <v>1230</v>
      </c>
      <c r="C120" s="11" t="s">
        <v>1231</v>
      </c>
      <c r="D120" s="11"/>
      <c r="E120" s="12" t="s">
        <v>1232</v>
      </c>
      <c r="F120" s="11" t="s">
        <v>1209</v>
      </c>
      <c r="G120" s="11" t="s">
        <v>304</v>
      </c>
      <c r="H120" s="13" t="s">
        <v>1658</v>
      </c>
      <c r="I120" s="9">
        <f>IFERROR(INDEX('PGY4 AA Encounters IP OP Split'!$L:$L,(MATCH($B:$B,'PGY4 AA Encounters IP OP Split'!$D:$D,0))),0)</f>
        <v>0</v>
      </c>
      <c r="J120" s="9">
        <f>IFERROR(INDEX('PGY4 AA Encounters IP OP Split'!$M:$M,(MATCH($B:$B,'PGY4 AA Encounters IP OP Split'!$D:$D,0))),0)</f>
        <v>0</v>
      </c>
      <c r="K120" s="9">
        <f t="shared" si="4"/>
        <v>0</v>
      </c>
      <c r="L120" s="71">
        <f>INDEX('Revised PGY4 Percent Increases'!J:J,(MATCH(H:H,'Revised PGY4 Percent Increases'!A:A,0)))</f>
        <v>0</v>
      </c>
      <c r="M120" s="9">
        <f t="shared" si="5"/>
        <v>0</v>
      </c>
      <c r="N120" s="4">
        <f t="shared" si="6"/>
        <v>0</v>
      </c>
      <c r="O120" s="4">
        <f t="shared" si="7"/>
        <v>0</v>
      </c>
      <c r="P120" s="9">
        <f>IFERROR(INDEX('IP UPL Gap Data'!$I:$I,(MATCH($B:$B,'IP UPL Gap Data'!$D:$D,0))),0)</f>
        <v>0</v>
      </c>
      <c r="Q120" s="9">
        <f>IFERROR(INDEX('IP UPL Gap Data'!$J:$J,(MATCH($B:$B,'IP UPL Gap Data'!$D:$D,0))),0)</f>
        <v>0</v>
      </c>
      <c r="R120" s="9">
        <f>IFERROR(INDEX('OP UPL Gap Data'!G:G,(MATCH('UPL UHRIP Analysis by Provider'!$B:$B,'OP UPL Gap Data'!$D:$D,0))),0)</f>
        <v>0</v>
      </c>
      <c r="S120" s="9">
        <f>IFERROR(INDEX('OP UPL Gap Data'!H:H,(MATCH('UPL UHRIP Analysis by Provider'!$B:$B,'OP UPL Gap Data'!$D:$D,0))),0)</f>
        <v>0</v>
      </c>
      <c r="T120" s="4">
        <f>IFERROR(INDEX('IP UPL Gap Data'!$H:$H,(MATCH($B:$B,'IP UPL Gap Data'!$D:$D,0))),0)</f>
        <v>0</v>
      </c>
      <c r="U120" s="4">
        <f>IFERROR(INDEX('OP UPL Gap Data'!I:I,(MATCH('UPL UHRIP Analysis by Provider'!B:B,'OP UPL Gap Data'!D:D,0))),0)</f>
        <v>0</v>
      </c>
      <c r="V120" s="4">
        <f>IFERROR(INDEX('IP UPL Gap Data'!$N:$N,(MATCH($B:$B,'IP UPL Gap Data'!$D:$D,0))),0)</f>
        <v>0</v>
      </c>
    </row>
    <row r="121" spans="1:22">
      <c r="A121" s="10" t="s">
        <v>1242</v>
      </c>
      <c r="B121" s="13" t="s">
        <v>1242</v>
      </c>
      <c r="C121" s="11" t="s">
        <v>1243</v>
      </c>
      <c r="D121" s="11"/>
      <c r="E121" s="12" t="s">
        <v>1244</v>
      </c>
      <c r="F121" s="11" t="s">
        <v>1209</v>
      </c>
      <c r="G121" s="11" t="s">
        <v>304</v>
      </c>
      <c r="H121" s="13" t="s">
        <v>1658</v>
      </c>
      <c r="I121" s="9">
        <f>IFERROR(INDEX('PGY4 AA Encounters IP OP Split'!$L:$L,(MATCH($B:$B,'PGY4 AA Encounters IP OP Split'!$D:$D,0))),0)</f>
        <v>1916315.337112119</v>
      </c>
      <c r="J121" s="9">
        <f>IFERROR(INDEX('PGY4 AA Encounters IP OP Split'!$M:$M,(MATCH($B:$B,'PGY4 AA Encounters IP OP Split'!$D:$D,0))),0)</f>
        <v>20020.038899663541</v>
      </c>
      <c r="K121" s="9">
        <f t="shared" si="4"/>
        <v>1936335.3760117826</v>
      </c>
      <c r="L121" s="71">
        <f>INDEX('Revised PGY4 Percent Increases'!J:J,(MATCH(H:H,'Revised PGY4 Percent Increases'!A:A,0)))</f>
        <v>0</v>
      </c>
      <c r="M121" s="9">
        <f t="shared" si="5"/>
        <v>0</v>
      </c>
      <c r="N121" s="4">
        <f t="shared" si="6"/>
        <v>0</v>
      </c>
      <c r="O121" s="4">
        <f t="shared" si="7"/>
        <v>0</v>
      </c>
      <c r="P121" s="9">
        <f>IFERROR(INDEX('IP UPL Gap Data'!$I:$I,(MATCH($B:$B,'IP UPL Gap Data'!$D:$D,0))),0)</f>
        <v>0</v>
      </c>
      <c r="Q121" s="9">
        <f>IFERROR(INDEX('IP UPL Gap Data'!$J:$J,(MATCH($B:$B,'IP UPL Gap Data'!$D:$D,0))),0)</f>
        <v>0</v>
      </c>
      <c r="R121" s="9">
        <f>IFERROR(INDEX('OP UPL Gap Data'!G:G,(MATCH('UPL UHRIP Analysis by Provider'!$B:$B,'OP UPL Gap Data'!$D:$D,0))),0)</f>
        <v>0</v>
      </c>
      <c r="S121" s="9">
        <f>IFERROR(INDEX('OP UPL Gap Data'!H:H,(MATCH('UPL UHRIP Analysis by Provider'!$B:$B,'OP UPL Gap Data'!$D:$D,0))),0)</f>
        <v>0</v>
      </c>
      <c r="T121" s="4">
        <f>IFERROR(INDEX('IP UPL Gap Data'!$H:$H,(MATCH($B:$B,'IP UPL Gap Data'!$D:$D,0))),0)</f>
        <v>0</v>
      </c>
      <c r="U121" s="4">
        <f>IFERROR(INDEX('OP UPL Gap Data'!I:I,(MATCH('UPL UHRIP Analysis by Provider'!B:B,'OP UPL Gap Data'!D:D,0))),0)</f>
        <v>0</v>
      </c>
      <c r="V121" s="4">
        <f>IFERROR(INDEX('IP UPL Gap Data'!$N:$N,(MATCH($B:$B,'IP UPL Gap Data'!$D:$D,0))),0)</f>
        <v>0</v>
      </c>
    </row>
    <row r="122" spans="1:22">
      <c r="A122" s="10" t="s">
        <v>1254</v>
      </c>
      <c r="B122" s="13" t="s">
        <v>1254</v>
      </c>
      <c r="C122" s="11" t="s">
        <v>1255</v>
      </c>
      <c r="D122" s="11"/>
      <c r="E122" s="12" t="s">
        <v>1256</v>
      </c>
      <c r="F122" s="11" t="s">
        <v>1209</v>
      </c>
      <c r="G122" s="11" t="s">
        <v>304</v>
      </c>
      <c r="H122" s="13" t="s">
        <v>1658</v>
      </c>
      <c r="I122" s="9">
        <f>IFERROR(INDEX('PGY4 AA Encounters IP OP Split'!$L:$L,(MATCH($B:$B,'PGY4 AA Encounters IP OP Split'!$D:$D,0))),0)</f>
        <v>0</v>
      </c>
      <c r="J122" s="9">
        <f>IFERROR(INDEX('PGY4 AA Encounters IP OP Split'!$M:$M,(MATCH($B:$B,'PGY4 AA Encounters IP OP Split'!$D:$D,0))),0)</f>
        <v>0</v>
      </c>
      <c r="K122" s="9">
        <f t="shared" si="4"/>
        <v>0</v>
      </c>
      <c r="L122" s="71">
        <f>INDEX('Revised PGY4 Percent Increases'!J:J,(MATCH(H:H,'Revised PGY4 Percent Increases'!A:A,0)))</f>
        <v>0</v>
      </c>
      <c r="M122" s="9">
        <f t="shared" si="5"/>
        <v>0</v>
      </c>
      <c r="N122" s="4">
        <f t="shared" si="6"/>
        <v>0</v>
      </c>
      <c r="O122" s="4">
        <f t="shared" si="7"/>
        <v>0</v>
      </c>
      <c r="P122" s="9">
        <f>IFERROR(INDEX('IP UPL Gap Data'!$I:$I,(MATCH($B:$B,'IP UPL Gap Data'!$D:$D,0))),0)</f>
        <v>0</v>
      </c>
      <c r="Q122" s="9">
        <f>IFERROR(INDEX('IP UPL Gap Data'!$J:$J,(MATCH($B:$B,'IP UPL Gap Data'!$D:$D,0))),0)</f>
        <v>0</v>
      </c>
      <c r="R122" s="9">
        <f>IFERROR(INDEX('OP UPL Gap Data'!G:G,(MATCH('UPL UHRIP Analysis by Provider'!$B:$B,'OP UPL Gap Data'!$D:$D,0))),0)</f>
        <v>0</v>
      </c>
      <c r="S122" s="9">
        <f>IFERROR(INDEX('OP UPL Gap Data'!H:H,(MATCH('UPL UHRIP Analysis by Provider'!$B:$B,'OP UPL Gap Data'!$D:$D,0))),0)</f>
        <v>0</v>
      </c>
      <c r="T122" s="4">
        <f>IFERROR(INDEX('IP UPL Gap Data'!$H:$H,(MATCH($B:$B,'IP UPL Gap Data'!$D:$D,0))),0)</f>
        <v>0</v>
      </c>
      <c r="U122" s="4">
        <f>IFERROR(INDEX('OP UPL Gap Data'!I:I,(MATCH('UPL UHRIP Analysis by Provider'!B:B,'OP UPL Gap Data'!D:D,0))),0)</f>
        <v>0</v>
      </c>
      <c r="V122" s="4">
        <f>IFERROR(INDEX('IP UPL Gap Data'!$N:$N,(MATCH($B:$B,'IP UPL Gap Data'!$D:$D,0))),0)</f>
        <v>0</v>
      </c>
    </row>
    <row r="123" spans="1:22">
      <c r="A123" s="10" t="s">
        <v>1257</v>
      </c>
      <c r="B123" s="13" t="s">
        <v>1257</v>
      </c>
      <c r="C123" s="11" t="s">
        <v>1258</v>
      </c>
      <c r="D123" s="11"/>
      <c r="E123" s="12" t="s">
        <v>1259</v>
      </c>
      <c r="F123" s="11" t="s">
        <v>1209</v>
      </c>
      <c r="G123" s="11" t="s">
        <v>304</v>
      </c>
      <c r="H123" s="13" t="s">
        <v>1658</v>
      </c>
      <c r="I123" s="9">
        <f>IFERROR(INDEX('PGY4 AA Encounters IP OP Split'!$L:$L,(MATCH($B:$B,'PGY4 AA Encounters IP OP Split'!$D:$D,0))),0)</f>
        <v>2493398.231272744</v>
      </c>
      <c r="J123" s="9">
        <f>IFERROR(INDEX('PGY4 AA Encounters IP OP Split'!$M:$M,(MATCH($B:$B,'PGY4 AA Encounters IP OP Split'!$D:$D,0))),0)</f>
        <v>200118.17859407628</v>
      </c>
      <c r="K123" s="9">
        <f t="shared" si="4"/>
        <v>2693516.4098668201</v>
      </c>
      <c r="L123" s="71">
        <f>INDEX('Revised PGY4 Percent Increases'!J:J,(MATCH(H:H,'Revised PGY4 Percent Increases'!A:A,0)))</f>
        <v>0</v>
      </c>
      <c r="M123" s="9">
        <f t="shared" si="5"/>
        <v>0</v>
      </c>
      <c r="N123" s="4">
        <f t="shared" si="6"/>
        <v>0</v>
      </c>
      <c r="O123" s="4">
        <f t="shared" si="7"/>
        <v>0</v>
      </c>
      <c r="P123" s="9">
        <f>IFERROR(INDEX('IP UPL Gap Data'!$I:$I,(MATCH($B:$B,'IP UPL Gap Data'!$D:$D,0))),0)</f>
        <v>0</v>
      </c>
      <c r="Q123" s="9">
        <f>IFERROR(INDEX('IP UPL Gap Data'!$J:$J,(MATCH($B:$B,'IP UPL Gap Data'!$D:$D,0))),0)</f>
        <v>0</v>
      </c>
      <c r="R123" s="9">
        <f>IFERROR(INDEX('OP UPL Gap Data'!G:G,(MATCH('UPL UHRIP Analysis by Provider'!$B:$B,'OP UPL Gap Data'!$D:$D,0))),0)</f>
        <v>0</v>
      </c>
      <c r="S123" s="9">
        <f>IFERROR(INDEX('OP UPL Gap Data'!H:H,(MATCH('UPL UHRIP Analysis by Provider'!$B:$B,'OP UPL Gap Data'!$D:$D,0))),0)</f>
        <v>0</v>
      </c>
      <c r="T123" s="4">
        <f>IFERROR(INDEX('IP UPL Gap Data'!$H:$H,(MATCH($B:$B,'IP UPL Gap Data'!$D:$D,0))),0)</f>
        <v>0</v>
      </c>
      <c r="U123" s="4">
        <f>IFERROR(INDEX('OP UPL Gap Data'!I:I,(MATCH('UPL UHRIP Analysis by Provider'!B:B,'OP UPL Gap Data'!D:D,0))),0)</f>
        <v>0</v>
      </c>
      <c r="V123" s="4">
        <f>IFERROR(INDEX('IP UPL Gap Data'!$N:$N,(MATCH($B:$B,'IP UPL Gap Data'!$D:$D,0))),0)</f>
        <v>0</v>
      </c>
    </row>
    <row r="124" spans="1:22">
      <c r="A124" s="10" t="s">
        <v>1266</v>
      </c>
      <c r="B124" s="13" t="s">
        <v>1266</v>
      </c>
      <c r="C124" s="11" t="s">
        <v>1267</v>
      </c>
      <c r="D124" s="11"/>
      <c r="E124" s="12" t="s">
        <v>1268</v>
      </c>
      <c r="F124" s="11" t="s">
        <v>1209</v>
      </c>
      <c r="G124" s="11" t="s">
        <v>304</v>
      </c>
      <c r="H124" s="13" t="s">
        <v>1658</v>
      </c>
      <c r="I124" s="9">
        <f>IFERROR(INDEX('PGY4 AA Encounters IP OP Split'!$L:$L,(MATCH($B:$B,'PGY4 AA Encounters IP OP Split'!$D:$D,0))),0)</f>
        <v>0</v>
      </c>
      <c r="J124" s="9">
        <f>IFERROR(INDEX('PGY4 AA Encounters IP OP Split'!$M:$M,(MATCH($B:$B,'PGY4 AA Encounters IP OP Split'!$D:$D,0))),0)</f>
        <v>0</v>
      </c>
      <c r="K124" s="9">
        <f t="shared" si="4"/>
        <v>0</v>
      </c>
      <c r="L124" s="71">
        <f>INDEX('Revised PGY4 Percent Increases'!J:J,(MATCH(H:H,'Revised PGY4 Percent Increases'!A:A,0)))</f>
        <v>0</v>
      </c>
      <c r="M124" s="9">
        <f t="shared" si="5"/>
        <v>0</v>
      </c>
      <c r="N124" s="4">
        <f t="shared" si="6"/>
        <v>0</v>
      </c>
      <c r="O124" s="4">
        <f t="shared" si="7"/>
        <v>0</v>
      </c>
      <c r="P124" s="9">
        <f>IFERROR(INDEX('IP UPL Gap Data'!$I:$I,(MATCH($B:$B,'IP UPL Gap Data'!$D:$D,0))),0)</f>
        <v>0</v>
      </c>
      <c r="Q124" s="9">
        <f>IFERROR(INDEX('IP UPL Gap Data'!$J:$J,(MATCH($B:$B,'IP UPL Gap Data'!$D:$D,0))),0)</f>
        <v>0</v>
      </c>
      <c r="R124" s="9">
        <f>IFERROR(INDEX('OP UPL Gap Data'!G:G,(MATCH('UPL UHRIP Analysis by Provider'!$B:$B,'OP UPL Gap Data'!$D:$D,0))),0)</f>
        <v>0</v>
      </c>
      <c r="S124" s="9">
        <f>IFERROR(INDEX('OP UPL Gap Data'!H:H,(MATCH('UPL UHRIP Analysis by Provider'!$B:$B,'OP UPL Gap Data'!$D:$D,0))),0)</f>
        <v>0</v>
      </c>
      <c r="T124" s="4">
        <f>IFERROR(INDEX('IP UPL Gap Data'!$H:$H,(MATCH($B:$B,'IP UPL Gap Data'!$D:$D,0))),0)</f>
        <v>0</v>
      </c>
      <c r="U124" s="4">
        <f>IFERROR(INDEX('OP UPL Gap Data'!I:I,(MATCH('UPL UHRIP Analysis by Provider'!B:B,'OP UPL Gap Data'!D:D,0))),0)</f>
        <v>0</v>
      </c>
      <c r="V124" s="4">
        <f>IFERROR(INDEX('IP UPL Gap Data'!$N:$N,(MATCH($B:$B,'IP UPL Gap Data'!$D:$D,0))),0)</f>
        <v>0</v>
      </c>
    </row>
    <row r="125" spans="1:22">
      <c r="A125" s="10" t="s">
        <v>1293</v>
      </c>
      <c r="B125" s="13" t="s">
        <v>1293</v>
      </c>
      <c r="C125" s="11" t="s">
        <v>1294</v>
      </c>
      <c r="D125" s="11"/>
      <c r="E125" s="12" t="s">
        <v>1295</v>
      </c>
      <c r="F125" s="11" t="s">
        <v>1209</v>
      </c>
      <c r="G125" s="11" t="s">
        <v>304</v>
      </c>
      <c r="H125" s="13" t="s">
        <v>1658</v>
      </c>
      <c r="I125" s="9">
        <f>IFERROR(INDEX('PGY4 AA Encounters IP OP Split'!$L:$L,(MATCH($B:$B,'PGY4 AA Encounters IP OP Split'!$D:$D,0))),0)</f>
        <v>1538163.1725735946</v>
      </c>
      <c r="J125" s="9">
        <f>IFERROR(INDEX('PGY4 AA Encounters IP OP Split'!$M:$M,(MATCH($B:$B,'PGY4 AA Encounters IP OP Split'!$D:$D,0))),0)</f>
        <v>298718.15986409853</v>
      </c>
      <c r="K125" s="9">
        <f t="shared" si="4"/>
        <v>1836881.3324376931</v>
      </c>
      <c r="L125" s="71">
        <f>INDEX('Revised PGY4 Percent Increases'!J:J,(MATCH(H:H,'Revised PGY4 Percent Increases'!A:A,0)))</f>
        <v>0</v>
      </c>
      <c r="M125" s="9">
        <f t="shared" si="5"/>
        <v>0</v>
      </c>
      <c r="N125" s="4">
        <f t="shared" si="6"/>
        <v>0</v>
      </c>
      <c r="O125" s="4">
        <f t="shared" si="7"/>
        <v>0</v>
      </c>
      <c r="P125" s="9">
        <f>IFERROR(INDEX('IP UPL Gap Data'!$I:$I,(MATCH($B:$B,'IP UPL Gap Data'!$D:$D,0))),0)</f>
        <v>0</v>
      </c>
      <c r="Q125" s="9">
        <f>IFERROR(INDEX('IP UPL Gap Data'!$J:$J,(MATCH($B:$B,'IP UPL Gap Data'!$D:$D,0))),0)</f>
        <v>0</v>
      </c>
      <c r="R125" s="9">
        <f>IFERROR(INDEX('OP UPL Gap Data'!G:G,(MATCH('UPL UHRIP Analysis by Provider'!$B:$B,'OP UPL Gap Data'!$D:$D,0))),0)</f>
        <v>0</v>
      </c>
      <c r="S125" s="9">
        <f>IFERROR(INDEX('OP UPL Gap Data'!H:H,(MATCH('UPL UHRIP Analysis by Provider'!$B:$B,'OP UPL Gap Data'!$D:$D,0))),0)</f>
        <v>0</v>
      </c>
      <c r="T125" s="4">
        <f>IFERROR(INDEX('IP UPL Gap Data'!$H:$H,(MATCH($B:$B,'IP UPL Gap Data'!$D:$D,0))),0)</f>
        <v>0</v>
      </c>
      <c r="U125" s="4">
        <f>IFERROR(INDEX('OP UPL Gap Data'!I:I,(MATCH('UPL UHRIP Analysis by Provider'!B:B,'OP UPL Gap Data'!D:D,0))),0)</f>
        <v>0</v>
      </c>
      <c r="V125" s="4">
        <f>IFERROR(INDEX('IP UPL Gap Data'!$N:$N,(MATCH($B:$B,'IP UPL Gap Data'!$D:$D,0))),0)</f>
        <v>0</v>
      </c>
    </row>
    <row r="126" spans="1:22">
      <c r="A126" s="10" t="s">
        <v>1317</v>
      </c>
      <c r="B126" s="13" t="s">
        <v>1317</v>
      </c>
      <c r="C126" s="11" t="s">
        <v>1318</v>
      </c>
      <c r="D126" s="11"/>
      <c r="E126" s="12" t="s">
        <v>1319</v>
      </c>
      <c r="F126" s="11" t="s">
        <v>1209</v>
      </c>
      <c r="G126" s="11" t="s">
        <v>304</v>
      </c>
      <c r="H126" s="13" t="s">
        <v>1658</v>
      </c>
      <c r="I126" s="9">
        <f>IFERROR(INDEX('PGY4 AA Encounters IP OP Split'!$L:$L,(MATCH($B:$B,'PGY4 AA Encounters IP OP Split'!$D:$D,0))),0)</f>
        <v>0</v>
      </c>
      <c r="J126" s="9">
        <f>IFERROR(INDEX('PGY4 AA Encounters IP OP Split'!$M:$M,(MATCH($B:$B,'PGY4 AA Encounters IP OP Split'!$D:$D,0))),0)</f>
        <v>0</v>
      </c>
      <c r="K126" s="9">
        <f t="shared" si="4"/>
        <v>0</v>
      </c>
      <c r="L126" s="71">
        <f>INDEX('Revised PGY4 Percent Increases'!J:J,(MATCH(H:H,'Revised PGY4 Percent Increases'!A:A,0)))</f>
        <v>0</v>
      </c>
      <c r="M126" s="9">
        <f t="shared" si="5"/>
        <v>0</v>
      </c>
      <c r="N126" s="4">
        <f t="shared" si="6"/>
        <v>0</v>
      </c>
      <c r="O126" s="4">
        <f t="shared" si="7"/>
        <v>0</v>
      </c>
      <c r="P126" s="9">
        <f>IFERROR(INDEX('IP UPL Gap Data'!$I:$I,(MATCH($B:$B,'IP UPL Gap Data'!$D:$D,0))),0)</f>
        <v>0</v>
      </c>
      <c r="Q126" s="9">
        <f>IFERROR(INDEX('IP UPL Gap Data'!$J:$J,(MATCH($B:$B,'IP UPL Gap Data'!$D:$D,0))),0)</f>
        <v>0</v>
      </c>
      <c r="R126" s="9">
        <f>IFERROR(INDEX('OP UPL Gap Data'!G:G,(MATCH('UPL UHRIP Analysis by Provider'!$B:$B,'OP UPL Gap Data'!$D:$D,0))),0)</f>
        <v>0</v>
      </c>
      <c r="S126" s="9">
        <f>IFERROR(INDEX('OP UPL Gap Data'!H:H,(MATCH('UPL UHRIP Analysis by Provider'!$B:$B,'OP UPL Gap Data'!$D:$D,0))),0)</f>
        <v>0</v>
      </c>
      <c r="T126" s="4">
        <f>IFERROR(INDEX('IP UPL Gap Data'!$H:$H,(MATCH($B:$B,'IP UPL Gap Data'!$D:$D,0))),0)</f>
        <v>0</v>
      </c>
      <c r="U126" s="4">
        <f>IFERROR(INDEX('OP UPL Gap Data'!I:I,(MATCH('UPL UHRIP Analysis by Provider'!B:B,'OP UPL Gap Data'!D:D,0))),0)</f>
        <v>0</v>
      </c>
      <c r="V126" s="4">
        <f>IFERROR(INDEX('IP UPL Gap Data'!$N:$N,(MATCH($B:$B,'IP UPL Gap Data'!$D:$D,0))),0)</f>
        <v>0</v>
      </c>
    </row>
    <row r="127" spans="1:22">
      <c r="A127" s="10" t="s">
        <v>1344</v>
      </c>
      <c r="B127" s="13" t="s">
        <v>1344</v>
      </c>
      <c r="C127" s="11" t="s">
        <v>1345</v>
      </c>
      <c r="D127" s="11"/>
      <c r="E127" s="12" t="s">
        <v>1346</v>
      </c>
      <c r="F127" s="11" t="s">
        <v>1209</v>
      </c>
      <c r="G127" s="11" t="s">
        <v>304</v>
      </c>
      <c r="H127" s="13" t="s">
        <v>1658</v>
      </c>
      <c r="I127" s="9">
        <f>IFERROR(INDEX('PGY4 AA Encounters IP OP Split'!$L:$L,(MATCH($B:$B,'PGY4 AA Encounters IP OP Split'!$D:$D,0))),0)</f>
        <v>3591043.3857166716</v>
      </c>
      <c r="J127" s="9">
        <f>IFERROR(INDEX('PGY4 AA Encounters IP OP Split'!$M:$M,(MATCH($B:$B,'PGY4 AA Encounters IP OP Split'!$D:$D,0))),0)</f>
        <v>166304.79659475034</v>
      </c>
      <c r="K127" s="9">
        <f t="shared" si="4"/>
        <v>3757348.1823114217</v>
      </c>
      <c r="L127" s="71">
        <f>INDEX('Revised PGY4 Percent Increases'!J:J,(MATCH(H:H,'Revised PGY4 Percent Increases'!A:A,0)))</f>
        <v>0</v>
      </c>
      <c r="M127" s="9">
        <f t="shared" si="5"/>
        <v>0</v>
      </c>
      <c r="N127" s="4">
        <f t="shared" si="6"/>
        <v>0</v>
      </c>
      <c r="O127" s="4">
        <f t="shared" si="7"/>
        <v>0</v>
      </c>
      <c r="P127" s="9">
        <f>IFERROR(INDEX('IP UPL Gap Data'!$I:$I,(MATCH($B:$B,'IP UPL Gap Data'!$D:$D,0))),0)</f>
        <v>0</v>
      </c>
      <c r="Q127" s="9">
        <f>IFERROR(INDEX('IP UPL Gap Data'!$J:$J,(MATCH($B:$B,'IP UPL Gap Data'!$D:$D,0))),0)</f>
        <v>0</v>
      </c>
      <c r="R127" s="9">
        <f>IFERROR(INDEX('OP UPL Gap Data'!G:G,(MATCH('UPL UHRIP Analysis by Provider'!$B:$B,'OP UPL Gap Data'!$D:$D,0))),0)</f>
        <v>0</v>
      </c>
      <c r="S127" s="9">
        <f>IFERROR(INDEX('OP UPL Gap Data'!H:H,(MATCH('UPL UHRIP Analysis by Provider'!$B:$B,'OP UPL Gap Data'!$D:$D,0))),0)</f>
        <v>0</v>
      </c>
      <c r="T127" s="4">
        <f>IFERROR(INDEX('IP UPL Gap Data'!$H:$H,(MATCH($B:$B,'IP UPL Gap Data'!$D:$D,0))),0)</f>
        <v>0</v>
      </c>
      <c r="U127" s="4">
        <f>IFERROR(INDEX('OP UPL Gap Data'!I:I,(MATCH('UPL UHRIP Analysis by Provider'!B:B,'OP UPL Gap Data'!D:D,0))),0)</f>
        <v>0</v>
      </c>
      <c r="V127" s="4">
        <f>IFERROR(INDEX('IP UPL Gap Data'!$N:$N,(MATCH($B:$B,'IP UPL Gap Data'!$D:$D,0))),0)</f>
        <v>0</v>
      </c>
    </row>
    <row r="128" spans="1:22">
      <c r="A128" s="10" t="s">
        <v>1365</v>
      </c>
      <c r="B128" s="13" t="s">
        <v>1365</v>
      </c>
      <c r="C128" s="11" t="s">
        <v>1366</v>
      </c>
      <c r="D128" s="11"/>
      <c r="E128" s="12" t="s">
        <v>1367</v>
      </c>
      <c r="F128" s="11" t="s">
        <v>1209</v>
      </c>
      <c r="G128" s="11" t="s">
        <v>304</v>
      </c>
      <c r="H128" s="13" t="s">
        <v>1658</v>
      </c>
      <c r="I128" s="9">
        <f>IFERROR(INDEX('PGY4 AA Encounters IP OP Split'!$L:$L,(MATCH($B:$B,'PGY4 AA Encounters IP OP Split'!$D:$D,0))),0)</f>
        <v>3570632.4886924662</v>
      </c>
      <c r="J128" s="9">
        <f>IFERROR(INDEX('PGY4 AA Encounters IP OP Split'!$M:$M,(MATCH($B:$B,'PGY4 AA Encounters IP OP Split'!$D:$D,0))),0)</f>
        <v>364563.08983892674</v>
      </c>
      <c r="K128" s="9">
        <f t="shared" si="4"/>
        <v>3935195.5785313928</v>
      </c>
      <c r="L128" s="71">
        <f>INDEX('Revised PGY4 Percent Increases'!J:J,(MATCH(H:H,'Revised PGY4 Percent Increases'!A:A,0)))</f>
        <v>0</v>
      </c>
      <c r="M128" s="9">
        <f t="shared" si="5"/>
        <v>0</v>
      </c>
      <c r="N128" s="4">
        <f t="shared" si="6"/>
        <v>0</v>
      </c>
      <c r="O128" s="4">
        <f t="shared" si="7"/>
        <v>0</v>
      </c>
      <c r="P128" s="9">
        <f>IFERROR(INDEX('IP UPL Gap Data'!$I:$I,(MATCH($B:$B,'IP UPL Gap Data'!$D:$D,0))),0)</f>
        <v>0</v>
      </c>
      <c r="Q128" s="9">
        <f>IFERROR(INDEX('IP UPL Gap Data'!$J:$J,(MATCH($B:$B,'IP UPL Gap Data'!$D:$D,0))),0)</f>
        <v>0</v>
      </c>
      <c r="R128" s="9">
        <f>IFERROR(INDEX('OP UPL Gap Data'!G:G,(MATCH('UPL UHRIP Analysis by Provider'!$B:$B,'OP UPL Gap Data'!$D:$D,0))),0)</f>
        <v>0</v>
      </c>
      <c r="S128" s="9">
        <f>IFERROR(INDEX('OP UPL Gap Data'!H:H,(MATCH('UPL UHRIP Analysis by Provider'!$B:$B,'OP UPL Gap Data'!$D:$D,0))),0)</f>
        <v>0</v>
      </c>
      <c r="T128" s="4">
        <f>IFERROR(INDEX('IP UPL Gap Data'!$H:$H,(MATCH($B:$B,'IP UPL Gap Data'!$D:$D,0))),0)</f>
        <v>0</v>
      </c>
      <c r="U128" s="4">
        <f>IFERROR(INDEX('OP UPL Gap Data'!I:I,(MATCH('UPL UHRIP Analysis by Provider'!B:B,'OP UPL Gap Data'!D:D,0))),0)</f>
        <v>0</v>
      </c>
      <c r="V128" s="4">
        <f>IFERROR(INDEX('IP UPL Gap Data'!$N:$N,(MATCH($B:$B,'IP UPL Gap Data'!$D:$D,0))),0)</f>
        <v>0</v>
      </c>
    </row>
    <row r="129" spans="1:22">
      <c r="A129" s="10" t="s">
        <v>1389</v>
      </c>
      <c r="B129" s="13" t="s">
        <v>1389</v>
      </c>
      <c r="C129" s="11" t="s">
        <v>1390</v>
      </c>
      <c r="D129" s="11"/>
      <c r="E129" s="12" t="s">
        <v>1391</v>
      </c>
      <c r="F129" s="11" t="s">
        <v>1209</v>
      </c>
      <c r="G129" s="11" t="s">
        <v>304</v>
      </c>
      <c r="H129" s="13" t="s">
        <v>1658</v>
      </c>
      <c r="I129" s="9">
        <f>IFERROR(INDEX('PGY4 AA Encounters IP OP Split'!$L:$L,(MATCH($B:$B,'PGY4 AA Encounters IP OP Split'!$D:$D,0))),0)</f>
        <v>4005458.6066935714</v>
      </c>
      <c r="J129" s="9">
        <f>IFERROR(INDEX('PGY4 AA Encounters IP OP Split'!$M:$M,(MATCH($B:$B,'PGY4 AA Encounters IP OP Split'!$D:$D,0))),0)</f>
        <v>616563.21009093232</v>
      </c>
      <c r="K129" s="9">
        <f t="shared" si="4"/>
        <v>4622021.8167845039</v>
      </c>
      <c r="L129" s="71">
        <f>INDEX('Revised PGY4 Percent Increases'!J:J,(MATCH(H:H,'Revised PGY4 Percent Increases'!A:A,0)))</f>
        <v>0</v>
      </c>
      <c r="M129" s="9">
        <f t="shared" si="5"/>
        <v>0</v>
      </c>
      <c r="N129" s="4">
        <f t="shared" si="6"/>
        <v>0</v>
      </c>
      <c r="O129" s="4">
        <f t="shared" si="7"/>
        <v>0</v>
      </c>
      <c r="P129" s="9">
        <f>IFERROR(INDEX('IP UPL Gap Data'!$I:$I,(MATCH($B:$B,'IP UPL Gap Data'!$D:$D,0))),0)</f>
        <v>0</v>
      </c>
      <c r="Q129" s="9">
        <f>IFERROR(INDEX('IP UPL Gap Data'!$J:$J,(MATCH($B:$B,'IP UPL Gap Data'!$D:$D,0))),0)</f>
        <v>0</v>
      </c>
      <c r="R129" s="9">
        <f>IFERROR(INDEX('OP UPL Gap Data'!G:G,(MATCH('UPL UHRIP Analysis by Provider'!$B:$B,'OP UPL Gap Data'!$D:$D,0))),0)</f>
        <v>0</v>
      </c>
      <c r="S129" s="9">
        <f>IFERROR(INDEX('OP UPL Gap Data'!H:H,(MATCH('UPL UHRIP Analysis by Provider'!$B:$B,'OP UPL Gap Data'!$D:$D,0))),0)</f>
        <v>0</v>
      </c>
      <c r="T129" s="4">
        <f>IFERROR(INDEX('IP UPL Gap Data'!$H:$H,(MATCH($B:$B,'IP UPL Gap Data'!$D:$D,0))),0)</f>
        <v>0</v>
      </c>
      <c r="U129" s="4">
        <f>IFERROR(INDEX('OP UPL Gap Data'!I:I,(MATCH('UPL UHRIP Analysis by Provider'!B:B,'OP UPL Gap Data'!D:D,0))),0)</f>
        <v>0</v>
      </c>
      <c r="V129" s="4">
        <f>IFERROR(INDEX('IP UPL Gap Data'!$N:$N,(MATCH($B:$B,'IP UPL Gap Data'!$D:$D,0))),0)</f>
        <v>0</v>
      </c>
    </row>
    <row r="130" spans="1:22">
      <c r="A130" s="10" t="s">
        <v>1392</v>
      </c>
      <c r="B130" s="13" t="s">
        <v>1392</v>
      </c>
      <c r="C130" s="11" t="s">
        <v>1393</v>
      </c>
      <c r="D130" s="11"/>
      <c r="E130" s="12" t="s">
        <v>1394</v>
      </c>
      <c r="F130" s="11" t="s">
        <v>1209</v>
      </c>
      <c r="G130" s="11" t="s">
        <v>304</v>
      </c>
      <c r="H130" s="13" t="s">
        <v>1658</v>
      </c>
      <c r="I130" s="9">
        <f>IFERROR(INDEX('PGY4 AA Encounters IP OP Split'!$L:$L,(MATCH($B:$B,'PGY4 AA Encounters IP OP Split'!$D:$D,0))),0)</f>
        <v>1006075.8621983004</v>
      </c>
      <c r="J130" s="9">
        <f>IFERROR(INDEX('PGY4 AA Encounters IP OP Split'!$M:$M,(MATCH($B:$B,'PGY4 AA Encounters IP OP Split'!$D:$D,0))),0)</f>
        <v>293341.54261686123</v>
      </c>
      <c r="K130" s="9">
        <f t="shared" ref="K130:K193" si="8">I130+J130</f>
        <v>1299417.4048151616</v>
      </c>
      <c r="L130" s="71">
        <f>INDEX('Revised PGY4 Percent Increases'!J:J,(MATCH(H:H,'Revised PGY4 Percent Increases'!A:A,0)))</f>
        <v>0</v>
      </c>
      <c r="M130" s="9">
        <f t="shared" ref="M130:M193" si="9">(I130+J130)*L130</f>
        <v>0</v>
      </c>
      <c r="N130" s="4">
        <f t="shared" ref="N130:N193" si="10">L130*I130</f>
        <v>0</v>
      </c>
      <c r="O130" s="4">
        <f t="shared" ref="O130:O193" si="11">L130*J130</f>
        <v>0</v>
      </c>
      <c r="P130" s="9">
        <f>IFERROR(INDEX('IP UPL Gap Data'!$I:$I,(MATCH($B:$B,'IP UPL Gap Data'!$D:$D,0))),0)</f>
        <v>0</v>
      </c>
      <c r="Q130" s="9">
        <f>IFERROR(INDEX('IP UPL Gap Data'!$J:$J,(MATCH($B:$B,'IP UPL Gap Data'!$D:$D,0))),0)</f>
        <v>0</v>
      </c>
      <c r="R130" s="9">
        <f>IFERROR(INDEX('OP UPL Gap Data'!G:G,(MATCH('UPL UHRIP Analysis by Provider'!$B:$B,'OP UPL Gap Data'!$D:$D,0))),0)</f>
        <v>0</v>
      </c>
      <c r="S130" s="9">
        <f>IFERROR(INDEX('OP UPL Gap Data'!H:H,(MATCH('UPL UHRIP Analysis by Provider'!$B:$B,'OP UPL Gap Data'!$D:$D,0))),0)</f>
        <v>0</v>
      </c>
      <c r="T130" s="4">
        <f>IFERROR(INDEX('IP UPL Gap Data'!$H:$H,(MATCH($B:$B,'IP UPL Gap Data'!$D:$D,0))),0)</f>
        <v>0</v>
      </c>
      <c r="U130" s="4">
        <f>IFERROR(INDEX('OP UPL Gap Data'!I:I,(MATCH('UPL UHRIP Analysis by Provider'!B:B,'OP UPL Gap Data'!D:D,0))),0)</f>
        <v>0</v>
      </c>
      <c r="V130" s="4">
        <f>IFERROR(INDEX('IP UPL Gap Data'!$N:$N,(MATCH($B:$B,'IP UPL Gap Data'!$D:$D,0))),0)</f>
        <v>0</v>
      </c>
    </row>
    <row r="131" spans="1:22" ht="23.5">
      <c r="A131" s="10" t="s">
        <v>1563</v>
      </c>
      <c r="B131" s="13" t="s">
        <v>1563</v>
      </c>
      <c r="C131" s="11" t="s">
        <v>1564</v>
      </c>
      <c r="D131" s="11"/>
      <c r="E131" s="12" t="s">
        <v>1565</v>
      </c>
      <c r="F131" s="11" t="s">
        <v>1209</v>
      </c>
      <c r="G131" s="11" t="s">
        <v>304</v>
      </c>
      <c r="H131" s="13" t="s">
        <v>1658</v>
      </c>
      <c r="I131" s="9">
        <f>IFERROR(INDEX('PGY4 AA Encounters IP OP Split'!$L:$L,(MATCH($B:$B,'PGY4 AA Encounters IP OP Split'!$D:$D,0))),0)</f>
        <v>0</v>
      </c>
      <c r="J131" s="9">
        <f>IFERROR(INDEX('PGY4 AA Encounters IP OP Split'!$M:$M,(MATCH($B:$B,'PGY4 AA Encounters IP OP Split'!$D:$D,0))),0)</f>
        <v>0</v>
      </c>
      <c r="K131" s="9">
        <f t="shared" si="8"/>
        <v>0</v>
      </c>
      <c r="L131" s="71">
        <f>INDEX('Revised PGY4 Percent Increases'!J:J,(MATCH(H:H,'Revised PGY4 Percent Increases'!A:A,0)))</f>
        <v>0</v>
      </c>
      <c r="M131" s="9">
        <f t="shared" si="9"/>
        <v>0</v>
      </c>
      <c r="N131" s="4">
        <f t="shared" si="10"/>
        <v>0</v>
      </c>
      <c r="O131" s="4">
        <f t="shared" si="11"/>
        <v>0</v>
      </c>
      <c r="P131" s="9">
        <f>IFERROR(INDEX('IP UPL Gap Data'!$I:$I,(MATCH($B:$B,'IP UPL Gap Data'!$D:$D,0))),0)</f>
        <v>0</v>
      </c>
      <c r="Q131" s="9">
        <f>IFERROR(INDEX('IP UPL Gap Data'!$J:$J,(MATCH($B:$B,'IP UPL Gap Data'!$D:$D,0))),0)</f>
        <v>0</v>
      </c>
      <c r="R131" s="9">
        <f>IFERROR(INDEX('OP UPL Gap Data'!G:G,(MATCH('UPL UHRIP Analysis by Provider'!$B:$B,'OP UPL Gap Data'!$D:$D,0))),0)</f>
        <v>0</v>
      </c>
      <c r="S131" s="9">
        <f>IFERROR(INDEX('OP UPL Gap Data'!H:H,(MATCH('UPL UHRIP Analysis by Provider'!$B:$B,'OP UPL Gap Data'!$D:$D,0))),0)</f>
        <v>0</v>
      </c>
      <c r="T131" s="4">
        <f>IFERROR(INDEX('IP UPL Gap Data'!$H:$H,(MATCH($B:$B,'IP UPL Gap Data'!$D:$D,0))),0)</f>
        <v>0</v>
      </c>
      <c r="U131" s="4">
        <f>IFERROR(INDEX('OP UPL Gap Data'!I:I,(MATCH('UPL UHRIP Analysis by Provider'!B:B,'OP UPL Gap Data'!D:D,0))),0)</f>
        <v>0</v>
      </c>
      <c r="V131" s="4">
        <f>IFERROR(INDEX('IP UPL Gap Data'!$N:$N,(MATCH($B:$B,'IP UPL Gap Data'!$D:$D,0))),0)</f>
        <v>0</v>
      </c>
    </row>
    <row r="132" spans="1:22">
      <c r="A132" s="10" t="s">
        <v>1575</v>
      </c>
      <c r="B132" s="13" t="s">
        <v>1575</v>
      </c>
      <c r="C132" s="11" t="s">
        <v>1576</v>
      </c>
      <c r="D132" s="11"/>
      <c r="E132" s="12" t="s">
        <v>1577</v>
      </c>
      <c r="F132" s="11" t="s">
        <v>1209</v>
      </c>
      <c r="G132" s="11" t="s">
        <v>304</v>
      </c>
      <c r="H132" s="13" t="s">
        <v>1658</v>
      </c>
      <c r="I132" s="9">
        <f>IFERROR(INDEX('PGY4 AA Encounters IP OP Split'!$L:$L,(MATCH($B:$B,'PGY4 AA Encounters IP OP Split'!$D:$D,0))),0)</f>
        <v>719863.43498841755</v>
      </c>
      <c r="J132" s="9">
        <f>IFERROR(INDEX('PGY4 AA Encounters IP OP Split'!$M:$M,(MATCH($B:$B,'PGY4 AA Encounters IP OP Split'!$D:$D,0))),0)</f>
        <v>1342.1462053135883</v>
      </c>
      <c r="K132" s="9">
        <f t="shared" si="8"/>
        <v>721205.58119373117</v>
      </c>
      <c r="L132" s="71">
        <f>INDEX('Revised PGY4 Percent Increases'!J:J,(MATCH(H:H,'Revised PGY4 Percent Increases'!A:A,0)))</f>
        <v>0</v>
      </c>
      <c r="M132" s="9">
        <f t="shared" si="9"/>
        <v>0</v>
      </c>
      <c r="N132" s="4">
        <f t="shared" si="10"/>
        <v>0</v>
      </c>
      <c r="O132" s="4">
        <f t="shared" si="11"/>
        <v>0</v>
      </c>
      <c r="P132" s="9">
        <f>IFERROR(INDEX('IP UPL Gap Data'!$I:$I,(MATCH($B:$B,'IP UPL Gap Data'!$D:$D,0))),0)</f>
        <v>0</v>
      </c>
      <c r="Q132" s="9">
        <f>IFERROR(INDEX('IP UPL Gap Data'!$J:$J,(MATCH($B:$B,'IP UPL Gap Data'!$D:$D,0))),0)</f>
        <v>0</v>
      </c>
      <c r="R132" s="9">
        <f>IFERROR(INDEX('OP UPL Gap Data'!G:G,(MATCH('UPL UHRIP Analysis by Provider'!$B:$B,'OP UPL Gap Data'!$D:$D,0))),0)</f>
        <v>0</v>
      </c>
      <c r="S132" s="9">
        <f>IFERROR(INDEX('OP UPL Gap Data'!H:H,(MATCH('UPL UHRIP Analysis by Provider'!$B:$B,'OP UPL Gap Data'!$D:$D,0))),0)</f>
        <v>0</v>
      </c>
      <c r="T132" s="4">
        <f>IFERROR(INDEX('IP UPL Gap Data'!$H:$H,(MATCH($B:$B,'IP UPL Gap Data'!$D:$D,0))),0)</f>
        <v>0</v>
      </c>
      <c r="U132" s="4">
        <f>IFERROR(INDEX('OP UPL Gap Data'!I:I,(MATCH('UPL UHRIP Analysis by Provider'!B:B,'OP UPL Gap Data'!D:D,0))),0)</f>
        <v>0</v>
      </c>
      <c r="V132" s="4">
        <f>IFERROR(INDEX('IP UPL Gap Data'!$N:$N,(MATCH($B:$B,'IP UPL Gap Data'!$D:$D,0))),0)</f>
        <v>0</v>
      </c>
    </row>
    <row r="133" spans="1:22">
      <c r="A133" s="10" t="s">
        <v>1587</v>
      </c>
      <c r="B133" s="13" t="s">
        <v>1587</v>
      </c>
      <c r="C133" s="11" t="s">
        <v>1588</v>
      </c>
      <c r="D133" s="11"/>
      <c r="E133" s="12" t="s">
        <v>1589</v>
      </c>
      <c r="F133" s="11" t="s">
        <v>1209</v>
      </c>
      <c r="G133" s="11" t="s">
        <v>304</v>
      </c>
      <c r="H133" s="13" t="s">
        <v>1658</v>
      </c>
      <c r="I133" s="9">
        <f>IFERROR(INDEX('PGY4 AA Encounters IP OP Split'!$L:$L,(MATCH($B:$B,'PGY4 AA Encounters IP OP Split'!$D:$D,0))),0)</f>
        <v>0</v>
      </c>
      <c r="J133" s="9">
        <f>IFERROR(INDEX('PGY4 AA Encounters IP OP Split'!$M:$M,(MATCH($B:$B,'PGY4 AA Encounters IP OP Split'!$D:$D,0))),0)</f>
        <v>0</v>
      </c>
      <c r="K133" s="9">
        <f t="shared" si="8"/>
        <v>0</v>
      </c>
      <c r="L133" s="71">
        <f>INDEX('Revised PGY4 Percent Increases'!J:J,(MATCH(H:H,'Revised PGY4 Percent Increases'!A:A,0)))</f>
        <v>0</v>
      </c>
      <c r="M133" s="9">
        <f t="shared" si="9"/>
        <v>0</v>
      </c>
      <c r="N133" s="4">
        <f t="shared" si="10"/>
        <v>0</v>
      </c>
      <c r="O133" s="4">
        <f t="shared" si="11"/>
        <v>0</v>
      </c>
      <c r="P133" s="9">
        <f>IFERROR(INDEX('IP UPL Gap Data'!$I:$I,(MATCH($B:$B,'IP UPL Gap Data'!$D:$D,0))),0)</f>
        <v>0</v>
      </c>
      <c r="Q133" s="9">
        <f>IFERROR(INDEX('IP UPL Gap Data'!$J:$J,(MATCH($B:$B,'IP UPL Gap Data'!$D:$D,0))),0)</f>
        <v>0</v>
      </c>
      <c r="R133" s="9">
        <f>IFERROR(INDEX('OP UPL Gap Data'!G:G,(MATCH('UPL UHRIP Analysis by Provider'!$B:$B,'OP UPL Gap Data'!$D:$D,0))),0)</f>
        <v>0</v>
      </c>
      <c r="S133" s="9">
        <f>IFERROR(INDEX('OP UPL Gap Data'!H:H,(MATCH('UPL UHRIP Analysis by Provider'!$B:$B,'OP UPL Gap Data'!$D:$D,0))),0)</f>
        <v>0</v>
      </c>
      <c r="T133" s="4">
        <f>IFERROR(INDEX('IP UPL Gap Data'!$H:$H,(MATCH($B:$B,'IP UPL Gap Data'!$D:$D,0))),0)</f>
        <v>0</v>
      </c>
      <c r="U133" s="4">
        <f>IFERROR(INDEX('OP UPL Gap Data'!I:I,(MATCH('UPL UHRIP Analysis by Provider'!B:B,'OP UPL Gap Data'!D:D,0))),0)</f>
        <v>0</v>
      </c>
      <c r="V133" s="4">
        <f>IFERROR(INDEX('IP UPL Gap Data'!$N:$N,(MATCH($B:$B,'IP UPL Gap Data'!$D:$D,0))),0)</f>
        <v>0</v>
      </c>
    </row>
    <row r="134" spans="1:22">
      <c r="A134" s="77" t="s">
        <v>3015</v>
      </c>
      <c r="B134" s="77" t="s">
        <v>3015</v>
      </c>
      <c r="C134" s="82" t="s">
        <v>3016</v>
      </c>
      <c r="D134" s="82" t="s">
        <v>3016</v>
      </c>
      <c r="E134" s="82" t="s">
        <v>3025</v>
      </c>
      <c r="F134" s="86" t="s">
        <v>1209</v>
      </c>
      <c r="G134" s="86" t="s">
        <v>304</v>
      </c>
      <c r="H134" s="87" t="s">
        <v>1658</v>
      </c>
      <c r="I134" s="9">
        <f>IFERROR(INDEX('PGY4 AA Encounters IP OP Split'!$L:$L,(MATCH($B:$B,'PGY4 AA Encounters IP OP Split'!$D:$D,0))),0)</f>
        <v>3742.4042268523194</v>
      </c>
      <c r="J134" s="9">
        <f>IFERROR(INDEX('PGY4 AA Encounters IP OP Split'!$M:$M,(MATCH($B:$B,'PGY4 AA Encounters IP OP Split'!$D:$D,0))),0)</f>
        <v>0</v>
      </c>
      <c r="K134" s="9">
        <f t="shared" si="8"/>
        <v>3742.4042268523194</v>
      </c>
      <c r="L134" s="71">
        <f>INDEX('Revised PGY4 Percent Increases'!J:J,(MATCH(H:H,'Revised PGY4 Percent Increases'!A:A,0)))</f>
        <v>0</v>
      </c>
      <c r="M134" s="9">
        <f t="shared" si="9"/>
        <v>0</v>
      </c>
      <c r="N134" s="4">
        <f t="shared" si="10"/>
        <v>0</v>
      </c>
      <c r="O134" s="4">
        <f t="shared" si="11"/>
        <v>0</v>
      </c>
      <c r="P134" s="9">
        <f>IFERROR(INDEX('IP UPL Gap Data'!$I:$I,(MATCH($B:$B,'IP UPL Gap Data'!$D:$D,0))),0)</f>
        <v>0</v>
      </c>
      <c r="Q134" s="9">
        <f>IFERROR(INDEX('IP UPL Gap Data'!$J:$J,(MATCH($B:$B,'IP UPL Gap Data'!$D:$D,0))),0)</f>
        <v>0</v>
      </c>
      <c r="R134" s="9">
        <f>IFERROR(INDEX('OP UPL Gap Data'!G:G,(MATCH('UPL UHRIP Analysis by Provider'!$B:$B,'OP UPL Gap Data'!$D:$D,0))),0)</f>
        <v>0</v>
      </c>
      <c r="S134" s="9">
        <f>IFERROR(INDEX('OP UPL Gap Data'!H:H,(MATCH('UPL UHRIP Analysis by Provider'!$B:$B,'OP UPL Gap Data'!$D:$D,0))),0)</f>
        <v>0</v>
      </c>
      <c r="T134" s="4">
        <f>IFERROR(INDEX('IP UPL Gap Data'!$H:$H,(MATCH($B:$B,'IP UPL Gap Data'!$D:$D,0))),0)</f>
        <v>0</v>
      </c>
      <c r="U134" s="4">
        <f>IFERROR(INDEX('OP UPL Gap Data'!I:I,(MATCH('UPL UHRIP Analysis by Provider'!B:B,'OP UPL Gap Data'!D:D,0))),0)</f>
        <v>0</v>
      </c>
      <c r="V134" s="4">
        <f>IFERROR(INDEX('IP UPL Gap Data'!$N:$N,(MATCH($B:$B,'IP UPL Gap Data'!$D:$D,0))),0)</f>
        <v>0</v>
      </c>
    </row>
    <row r="135" spans="1:22">
      <c r="A135" s="10" t="s">
        <v>1063</v>
      </c>
      <c r="B135" s="13" t="s">
        <v>1063</v>
      </c>
      <c r="C135" s="11" t="s">
        <v>1064</v>
      </c>
      <c r="D135" s="11"/>
      <c r="E135" s="12" t="s">
        <v>1065</v>
      </c>
      <c r="F135" s="11" t="s">
        <v>1662</v>
      </c>
      <c r="G135" s="11" t="s">
        <v>304</v>
      </c>
      <c r="H135" s="13" t="s">
        <v>1686</v>
      </c>
      <c r="I135" s="9">
        <f>IFERROR(INDEX('PGY4 AA Encounters IP OP Split'!$L:$L,(MATCH($B:$B,'PGY4 AA Encounters IP OP Split'!$D:$D,0))),0)</f>
        <v>2943286.1318948488</v>
      </c>
      <c r="J135" s="9">
        <f>IFERROR(INDEX('PGY4 AA Encounters IP OP Split'!$M:$M,(MATCH($B:$B,'PGY4 AA Encounters IP OP Split'!$D:$D,0))),0)</f>
        <v>3847255.4970358829</v>
      </c>
      <c r="K135" s="9">
        <f t="shared" si="8"/>
        <v>6790541.6289307317</v>
      </c>
      <c r="L135" s="71">
        <f>INDEX('Revised PGY4 Percent Increases'!J:J,(MATCH(H:H,'Revised PGY4 Percent Increases'!A:A,0)))</f>
        <v>0.73</v>
      </c>
      <c r="M135" s="9">
        <f t="shared" si="9"/>
        <v>4957095.3891194342</v>
      </c>
      <c r="N135" s="4">
        <f t="shared" si="10"/>
        <v>2148598.8762832396</v>
      </c>
      <c r="O135" s="4">
        <f t="shared" si="11"/>
        <v>2808496.5128361946</v>
      </c>
      <c r="P135" s="9">
        <f>IFERROR(INDEX('IP UPL Gap Data'!$I:$I,(MATCH($B:$B,'IP UPL Gap Data'!$D:$D,0))),0)</f>
        <v>4231693.3177434402</v>
      </c>
      <c r="Q135" s="9">
        <f>IFERROR(INDEX('IP UPL Gap Data'!$J:$J,(MATCH($B:$B,'IP UPL Gap Data'!$D:$D,0))),0)</f>
        <v>2148906.0344444448</v>
      </c>
      <c r="R135" s="9">
        <f>IFERROR(INDEX('OP UPL Gap Data'!G:G,(MATCH('UPL UHRIP Analysis by Provider'!$B:$B,'OP UPL Gap Data'!$D:$D,0))),0)</f>
        <v>4769861.5965411775</v>
      </c>
      <c r="S135" s="9">
        <f>IFERROR(INDEX('OP UPL Gap Data'!H:H,(MATCH('UPL UHRIP Analysis by Provider'!$B:$B,'OP UPL Gap Data'!$D:$D,0))),0)</f>
        <v>3201696.0962500004</v>
      </c>
      <c r="T135" s="4">
        <f>IFERROR(INDEX('IP UPL Gap Data'!$H:$H,(MATCH($B:$B,'IP UPL Gap Data'!$D:$D,0))),0)</f>
        <v>2082787.2832989953</v>
      </c>
      <c r="U135" s="4">
        <f>IFERROR(INDEX('OP UPL Gap Data'!I:I,(MATCH('UPL UHRIP Analysis by Provider'!B:B,'OP UPL Gap Data'!D:D,0))),0)</f>
        <v>1568165.5002911771</v>
      </c>
      <c r="V135" s="4">
        <f>IFERROR(INDEX('IP UPL Gap Data'!$N:$N,(MATCH($B:$B,'IP UPL Gap Data'!$D:$D,0))),0)</f>
        <v>0</v>
      </c>
    </row>
    <row r="136" spans="1:22">
      <c r="A136" s="10" t="s">
        <v>7</v>
      </c>
      <c r="B136" s="13" t="s">
        <v>7</v>
      </c>
      <c r="C136" s="11" t="s">
        <v>8</v>
      </c>
      <c r="D136" s="11"/>
      <c r="E136" s="12" t="s">
        <v>9</v>
      </c>
      <c r="F136" s="11" t="s">
        <v>226</v>
      </c>
      <c r="G136" s="11" t="s">
        <v>304</v>
      </c>
      <c r="H136" s="13" t="s">
        <v>1618</v>
      </c>
      <c r="I136" s="9">
        <f>IFERROR(INDEX('PGY4 AA Encounters IP OP Split'!$L:$L,(MATCH($B:$B,'PGY4 AA Encounters IP OP Split'!$D:$D,0))),0)</f>
        <v>78015.33831494124</v>
      </c>
      <c r="J136" s="9">
        <f>IFERROR(INDEX('PGY4 AA Encounters IP OP Split'!$M:$M,(MATCH($B:$B,'PGY4 AA Encounters IP OP Split'!$D:$D,0))),0)</f>
        <v>537264.22086600144</v>
      </c>
      <c r="K136" s="9">
        <f t="shared" si="8"/>
        <v>615279.55918094271</v>
      </c>
      <c r="L136" s="71">
        <f>INDEX('Revised PGY4 Percent Increases'!J:J,(MATCH(H:H,'Revised PGY4 Percent Increases'!A:A,0)))</f>
        <v>1.7231677592740802</v>
      </c>
      <c r="M136" s="9">
        <f t="shared" si="9"/>
        <v>1060229.8993209689</v>
      </c>
      <c r="N136" s="4">
        <f t="shared" si="10"/>
        <v>134433.51571316659</v>
      </c>
      <c r="O136" s="4">
        <f t="shared" si="11"/>
        <v>925796.38360780221</v>
      </c>
      <c r="P136" s="9">
        <f>IFERROR(INDEX('IP UPL Gap Data'!$I:$I,(MATCH($B:$B,'IP UPL Gap Data'!$D:$D,0))),0)</f>
        <v>117538.50850209297</v>
      </c>
      <c r="Q136" s="9">
        <f>IFERROR(INDEX('IP UPL Gap Data'!$J:$J,(MATCH($B:$B,'IP UPL Gap Data'!$D:$D,0))),0)</f>
        <v>95093.8</v>
      </c>
      <c r="R136" s="9">
        <f>IFERROR(INDEX('OP UPL Gap Data'!G:G,(MATCH('UPL UHRIP Analysis by Provider'!$B:$B,'OP UPL Gap Data'!$D:$D,0))),0)</f>
        <v>350516.26605720836</v>
      </c>
      <c r="S136" s="9">
        <f>IFERROR(INDEX('OP UPL Gap Data'!H:H,(MATCH('UPL UHRIP Analysis by Provider'!$B:$B,'OP UPL Gap Data'!$D:$D,0))),0)</f>
        <v>377800.24</v>
      </c>
      <c r="T136" s="4">
        <f>IFERROR(INDEX('IP UPL Gap Data'!$H:$H,(MATCH($B:$B,'IP UPL Gap Data'!$D:$D,0))),0)</f>
        <v>22444.708502092966</v>
      </c>
      <c r="U136" s="4">
        <f>IFERROR(INDEX('OP UPL Gap Data'!I:I,(MATCH('UPL UHRIP Analysis by Provider'!B:B,'OP UPL Gap Data'!D:D,0))),0)</f>
        <v>-27283.973942791636</v>
      </c>
      <c r="V136" s="4">
        <f>IFERROR(INDEX('IP UPL Gap Data'!$N:$N,(MATCH($B:$B,'IP UPL Gap Data'!$D:$D,0))),0)</f>
        <v>0</v>
      </c>
    </row>
    <row r="137" spans="1:22">
      <c r="A137" s="10" t="s">
        <v>16</v>
      </c>
      <c r="B137" s="13" t="s">
        <v>16</v>
      </c>
      <c r="C137" s="11" t="s">
        <v>17</v>
      </c>
      <c r="D137" s="11"/>
      <c r="E137" s="12" t="s">
        <v>18</v>
      </c>
      <c r="F137" s="11" t="s">
        <v>226</v>
      </c>
      <c r="G137" s="11" t="s">
        <v>304</v>
      </c>
      <c r="H137" s="13" t="s">
        <v>1618</v>
      </c>
      <c r="I137" s="9">
        <f>IFERROR(INDEX('PGY4 AA Encounters IP OP Split'!$L:$L,(MATCH($B:$B,'PGY4 AA Encounters IP OP Split'!$D:$D,0))),0)</f>
        <v>45229880.192400612</v>
      </c>
      <c r="J137" s="9">
        <f>IFERROR(INDEX('PGY4 AA Encounters IP OP Split'!$M:$M,(MATCH($B:$B,'PGY4 AA Encounters IP OP Split'!$D:$D,0))),0)</f>
        <v>23848191.704595171</v>
      </c>
      <c r="K137" s="9">
        <f t="shared" si="8"/>
        <v>69078071.896995783</v>
      </c>
      <c r="L137" s="71">
        <f>INDEX('Revised PGY4 Percent Increases'!J:J,(MATCH(H:H,'Revised PGY4 Percent Increases'!A:A,0)))</f>
        <v>1.7231677592740802</v>
      </c>
      <c r="M137" s="9">
        <f t="shared" si="9"/>
        <v>119033106.36572003</v>
      </c>
      <c r="N137" s="4">
        <f t="shared" si="10"/>
        <v>77938671.303374067</v>
      </c>
      <c r="O137" s="4">
        <f t="shared" si="11"/>
        <v>41094435.062345967</v>
      </c>
      <c r="P137" s="9">
        <f>IFERROR(INDEX('IP UPL Gap Data'!$I:$I,(MATCH($B:$B,'IP UPL Gap Data'!$D:$D,0))),0)</f>
        <v>80254492.788329318</v>
      </c>
      <c r="Q137" s="9">
        <f>IFERROR(INDEX('IP UPL Gap Data'!$J:$J,(MATCH($B:$B,'IP UPL Gap Data'!$D:$D,0))),0)</f>
        <v>41711499.432986572</v>
      </c>
      <c r="R137" s="9">
        <f>IFERROR(INDEX('OP UPL Gap Data'!G:G,(MATCH('UPL UHRIP Analysis by Provider'!$B:$B,'OP UPL Gap Data'!$D:$D,0))),0)</f>
        <v>31835479.377838284</v>
      </c>
      <c r="S137" s="9">
        <f>IFERROR(INDEX('OP UPL Gap Data'!H:H,(MATCH('UPL UHRIP Analysis by Provider'!$B:$B,'OP UPL Gap Data'!$D:$D,0))),0)</f>
        <v>17451964.782986578</v>
      </c>
      <c r="T137" s="4">
        <f>IFERROR(INDEX('IP UPL Gap Data'!$H:$H,(MATCH($B:$B,'IP UPL Gap Data'!$D:$D,0))),0)</f>
        <v>38542993.355342746</v>
      </c>
      <c r="U137" s="4">
        <f>IFERROR(INDEX('OP UPL Gap Data'!I:I,(MATCH('UPL UHRIP Analysis by Provider'!B:B,'OP UPL Gap Data'!D:D,0))),0)</f>
        <v>14383514.594851706</v>
      </c>
      <c r="V137" s="4">
        <f>IFERROR(INDEX('IP UPL Gap Data'!$N:$N,(MATCH($B:$B,'IP UPL Gap Data'!$D:$D,0))),0)</f>
        <v>0</v>
      </c>
    </row>
    <row r="138" spans="1:22">
      <c r="A138" s="10" t="s">
        <v>22</v>
      </c>
      <c r="B138" s="13" t="s">
        <v>22</v>
      </c>
      <c r="C138" s="11" t="s">
        <v>23</v>
      </c>
      <c r="D138" s="11"/>
      <c r="E138" s="12" t="s">
        <v>24</v>
      </c>
      <c r="F138" s="11" t="s">
        <v>226</v>
      </c>
      <c r="G138" s="11" t="s">
        <v>304</v>
      </c>
      <c r="H138" s="13" t="s">
        <v>1618</v>
      </c>
      <c r="I138" s="9">
        <f>IFERROR(INDEX('PGY4 AA Encounters IP OP Split'!$L:$L,(MATCH($B:$B,'PGY4 AA Encounters IP OP Split'!$D:$D,0))),0)</f>
        <v>0</v>
      </c>
      <c r="J138" s="9">
        <f>IFERROR(INDEX('PGY4 AA Encounters IP OP Split'!$M:$M,(MATCH($B:$B,'PGY4 AA Encounters IP OP Split'!$D:$D,0))),0)</f>
        <v>0</v>
      </c>
      <c r="K138" s="9">
        <f t="shared" si="8"/>
        <v>0</v>
      </c>
      <c r="L138" s="71">
        <f>INDEX('Revised PGY4 Percent Increases'!J:J,(MATCH(H:H,'Revised PGY4 Percent Increases'!A:A,0)))</f>
        <v>1.7231677592740802</v>
      </c>
      <c r="M138" s="9">
        <f t="shared" si="9"/>
        <v>0</v>
      </c>
      <c r="N138" s="4">
        <f t="shared" si="10"/>
        <v>0</v>
      </c>
      <c r="O138" s="4">
        <f t="shared" si="11"/>
        <v>0</v>
      </c>
      <c r="P138" s="9">
        <f>IFERROR(INDEX('IP UPL Gap Data'!$I:$I,(MATCH($B:$B,'IP UPL Gap Data'!$D:$D,0))),0)</f>
        <v>71817.722004364579</v>
      </c>
      <c r="Q138" s="9">
        <f>IFERROR(INDEX('IP UPL Gap Data'!$J:$J,(MATCH($B:$B,'IP UPL Gap Data'!$D:$D,0))),0)</f>
        <v>0</v>
      </c>
      <c r="R138" s="9">
        <f>IFERROR(INDEX('OP UPL Gap Data'!G:G,(MATCH('UPL UHRIP Analysis by Provider'!$B:$B,'OP UPL Gap Data'!$D:$D,0))),0)</f>
        <v>0</v>
      </c>
      <c r="S138" s="9">
        <f>IFERROR(INDEX('OP UPL Gap Data'!H:H,(MATCH('UPL UHRIP Analysis by Provider'!$B:$B,'OP UPL Gap Data'!$D:$D,0))),0)</f>
        <v>0</v>
      </c>
      <c r="T138" s="4">
        <f>IFERROR(INDEX('IP UPL Gap Data'!$H:$H,(MATCH($B:$B,'IP UPL Gap Data'!$D:$D,0))),0)</f>
        <v>71817.722004364579</v>
      </c>
      <c r="U138" s="4">
        <f>IFERROR(INDEX('OP UPL Gap Data'!I:I,(MATCH('UPL UHRIP Analysis by Provider'!B:B,'OP UPL Gap Data'!D:D,0))),0)</f>
        <v>0</v>
      </c>
      <c r="V138" s="4">
        <f>IFERROR(INDEX('IP UPL Gap Data'!$N:$N,(MATCH($B:$B,'IP UPL Gap Data'!$D:$D,0))),0)</f>
        <v>0</v>
      </c>
    </row>
    <row r="139" spans="1:22">
      <c r="A139" s="10" t="s">
        <v>144</v>
      </c>
      <c r="B139" s="13" t="s">
        <v>144</v>
      </c>
      <c r="C139" s="11" t="s">
        <v>145</v>
      </c>
      <c r="D139" s="11"/>
      <c r="E139" s="12" t="s">
        <v>146</v>
      </c>
      <c r="F139" s="11" t="s">
        <v>226</v>
      </c>
      <c r="G139" s="11" t="s">
        <v>304</v>
      </c>
      <c r="H139" s="13" t="s">
        <v>1618</v>
      </c>
      <c r="I139" s="9">
        <f>IFERROR(INDEX('PGY4 AA Encounters IP OP Split'!$L:$L,(MATCH($B:$B,'PGY4 AA Encounters IP OP Split'!$D:$D,0))),0)</f>
        <v>0</v>
      </c>
      <c r="J139" s="9">
        <f>IFERROR(INDEX('PGY4 AA Encounters IP OP Split'!$M:$M,(MATCH($B:$B,'PGY4 AA Encounters IP OP Split'!$D:$D,0))),0)</f>
        <v>0</v>
      </c>
      <c r="K139" s="9">
        <f t="shared" si="8"/>
        <v>0</v>
      </c>
      <c r="L139" s="71">
        <f>INDEX('Revised PGY4 Percent Increases'!J:J,(MATCH(H:H,'Revised PGY4 Percent Increases'!A:A,0)))</f>
        <v>1.7231677592740802</v>
      </c>
      <c r="M139" s="9">
        <f t="shared" si="9"/>
        <v>0</v>
      </c>
      <c r="N139" s="4">
        <f t="shared" si="10"/>
        <v>0</v>
      </c>
      <c r="O139" s="4">
        <f t="shared" si="11"/>
        <v>0</v>
      </c>
      <c r="P139" s="9">
        <f>IFERROR(INDEX('IP UPL Gap Data'!$I:$I,(MATCH($B:$B,'IP UPL Gap Data'!$D:$D,0))),0)</f>
        <v>76533.382555795193</v>
      </c>
      <c r="Q139" s="9">
        <f>IFERROR(INDEX('IP UPL Gap Data'!$J:$J,(MATCH($B:$B,'IP UPL Gap Data'!$D:$D,0))),0)</f>
        <v>72552.02</v>
      </c>
      <c r="R139" s="9">
        <f>IFERROR(INDEX('OP UPL Gap Data'!G:G,(MATCH('UPL UHRIP Analysis by Provider'!$B:$B,'OP UPL Gap Data'!$D:$D,0))),0)</f>
        <v>6677115.2304242598</v>
      </c>
      <c r="S139" s="9">
        <f>IFERROR(INDEX('OP UPL Gap Data'!H:H,(MATCH('UPL UHRIP Analysis by Provider'!$B:$B,'OP UPL Gap Data'!$D:$D,0))),0)</f>
        <v>6609485.4100000001</v>
      </c>
      <c r="T139" s="4">
        <f>IFERROR(INDEX('IP UPL Gap Data'!$H:$H,(MATCH($B:$B,'IP UPL Gap Data'!$D:$D,0))),0)</f>
        <v>3981.3625557951891</v>
      </c>
      <c r="U139" s="4">
        <f>IFERROR(INDEX('OP UPL Gap Data'!I:I,(MATCH('UPL UHRIP Analysis by Provider'!B:B,'OP UPL Gap Data'!D:D,0))),0)</f>
        <v>67629.82042425964</v>
      </c>
      <c r="V139" s="4">
        <f>IFERROR(INDEX('IP UPL Gap Data'!$N:$N,(MATCH($B:$B,'IP UPL Gap Data'!$D:$D,0))),0)</f>
        <v>0</v>
      </c>
    </row>
    <row r="140" spans="1:22" ht="23.5">
      <c r="A140" s="10" t="s">
        <v>184</v>
      </c>
      <c r="B140" s="13" t="s">
        <v>184</v>
      </c>
      <c r="C140" s="11" t="s">
        <v>185</v>
      </c>
      <c r="D140" s="11"/>
      <c r="E140" s="12" t="s">
        <v>186</v>
      </c>
      <c r="F140" s="11" t="s">
        <v>226</v>
      </c>
      <c r="G140" s="11" t="s">
        <v>304</v>
      </c>
      <c r="H140" s="13" t="s">
        <v>1618</v>
      </c>
      <c r="I140" s="9">
        <f>IFERROR(INDEX('PGY4 AA Encounters IP OP Split'!$L:$L,(MATCH($B:$B,'PGY4 AA Encounters IP OP Split'!$D:$D,0))),0)</f>
        <v>0</v>
      </c>
      <c r="J140" s="9">
        <f>IFERROR(INDEX('PGY4 AA Encounters IP OP Split'!$M:$M,(MATCH($B:$B,'PGY4 AA Encounters IP OP Split'!$D:$D,0))),0)</f>
        <v>0</v>
      </c>
      <c r="K140" s="9">
        <f t="shared" si="8"/>
        <v>0</v>
      </c>
      <c r="L140" s="71">
        <f>INDEX('Revised PGY4 Percent Increases'!J:J,(MATCH(H:H,'Revised PGY4 Percent Increases'!A:A,0)))</f>
        <v>1.7231677592740802</v>
      </c>
      <c r="M140" s="9">
        <f t="shared" si="9"/>
        <v>0</v>
      </c>
      <c r="N140" s="4">
        <f t="shared" si="10"/>
        <v>0</v>
      </c>
      <c r="O140" s="4">
        <f t="shared" si="11"/>
        <v>0</v>
      </c>
      <c r="P140" s="9">
        <f>IFERROR(INDEX('IP UPL Gap Data'!$I:$I,(MATCH($B:$B,'IP UPL Gap Data'!$D:$D,0))),0)</f>
        <v>99273.163678085664</v>
      </c>
      <c r="Q140" s="9">
        <f>IFERROR(INDEX('IP UPL Gap Data'!$J:$J,(MATCH($B:$B,'IP UPL Gap Data'!$D:$D,0))),0)</f>
        <v>16598.281510067114</v>
      </c>
      <c r="R140" s="9">
        <f>IFERROR(INDEX('OP UPL Gap Data'!G:G,(MATCH('UPL UHRIP Analysis by Provider'!$B:$B,'OP UPL Gap Data'!$D:$D,0))),0)</f>
        <v>0</v>
      </c>
      <c r="S140" s="9">
        <f>IFERROR(INDEX('OP UPL Gap Data'!H:H,(MATCH('UPL UHRIP Analysis by Provider'!$B:$B,'OP UPL Gap Data'!$D:$D,0))),0)</f>
        <v>0</v>
      </c>
      <c r="T140" s="4">
        <f>IFERROR(INDEX('IP UPL Gap Data'!$H:$H,(MATCH($B:$B,'IP UPL Gap Data'!$D:$D,0))),0)</f>
        <v>82674.88216801855</v>
      </c>
      <c r="U140" s="4">
        <f>IFERROR(INDEX('OP UPL Gap Data'!I:I,(MATCH('UPL UHRIP Analysis by Provider'!B:B,'OP UPL Gap Data'!D:D,0))),0)</f>
        <v>0</v>
      </c>
      <c r="V140" s="4">
        <f>IFERROR(INDEX('IP UPL Gap Data'!$N:$N,(MATCH($B:$B,'IP UPL Gap Data'!$D:$D,0))),0)</f>
        <v>0</v>
      </c>
    </row>
    <row r="141" spans="1:22" ht="23.5">
      <c r="A141" s="10" t="s">
        <v>187</v>
      </c>
      <c r="B141" s="13" t="s">
        <v>187</v>
      </c>
      <c r="C141" s="11" t="s">
        <v>188</v>
      </c>
      <c r="D141" s="11"/>
      <c r="E141" s="12" t="s">
        <v>189</v>
      </c>
      <c r="F141" s="11" t="s">
        <v>226</v>
      </c>
      <c r="G141" s="11" t="s">
        <v>304</v>
      </c>
      <c r="H141" s="13" t="s">
        <v>1618</v>
      </c>
      <c r="I141" s="9">
        <f>IFERROR(INDEX('PGY4 AA Encounters IP OP Split'!$L:$L,(MATCH($B:$B,'PGY4 AA Encounters IP OP Split'!$D:$D,0))),0)</f>
        <v>1509271.1540264711</v>
      </c>
      <c r="J141" s="9">
        <f>IFERROR(INDEX('PGY4 AA Encounters IP OP Split'!$M:$M,(MATCH($B:$B,'PGY4 AA Encounters IP OP Split'!$D:$D,0))),0)</f>
        <v>2956209.9428017903</v>
      </c>
      <c r="K141" s="9">
        <f t="shared" si="8"/>
        <v>4465481.0968282614</v>
      </c>
      <c r="L141" s="71">
        <f>INDEX('Revised PGY4 Percent Increases'!J:J,(MATCH(H:H,'Revised PGY4 Percent Increases'!A:A,0)))</f>
        <v>1.7231677592740802</v>
      </c>
      <c r="M141" s="9">
        <f t="shared" si="9"/>
        <v>7694773.0557023166</v>
      </c>
      <c r="N141" s="4">
        <f t="shared" si="10"/>
        <v>2600727.3926207991</v>
      </c>
      <c r="O141" s="4">
        <f t="shared" si="11"/>
        <v>5094045.6630815174</v>
      </c>
      <c r="P141" s="9">
        <f>IFERROR(INDEX('IP UPL Gap Data'!$I:$I,(MATCH($B:$B,'IP UPL Gap Data'!$D:$D,0))),0)</f>
        <v>3017997.2985239797</v>
      </c>
      <c r="Q141" s="9">
        <f>IFERROR(INDEX('IP UPL Gap Data'!$J:$J,(MATCH($B:$B,'IP UPL Gap Data'!$D:$D,0))),0)</f>
        <v>1330399.3461744967</v>
      </c>
      <c r="R141" s="9">
        <f>IFERROR(INDEX('OP UPL Gap Data'!G:G,(MATCH('UPL UHRIP Analysis by Provider'!$B:$B,'OP UPL Gap Data'!$D:$D,0))),0)</f>
        <v>1534894.1017449021</v>
      </c>
      <c r="S141" s="9">
        <f>IFERROR(INDEX('OP UPL Gap Data'!H:H,(MATCH('UPL UHRIP Analysis by Provider'!$B:$B,'OP UPL Gap Data'!$D:$D,0))),0)</f>
        <v>1473839.8486912751</v>
      </c>
      <c r="T141" s="4">
        <f>IFERROR(INDEX('IP UPL Gap Data'!$H:$H,(MATCH($B:$B,'IP UPL Gap Data'!$D:$D,0))),0)</f>
        <v>1687597.952349483</v>
      </c>
      <c r="U141" s="4">
        <f>IFERROR(INDEX('OP UPL Gap Data'!I:I,(MATCH('UPL UHRIP Analysis by Provider'!B:B,'OP UPL Gap Data'!D:D,0))),0)</f>
        <v>61054.253053626977</v>
      </c>
      <c r="V141" s="4">
        <f>IFERROR(INDEX('IP UPL Gap Data'!$N:$N,(MATCH($B:$B,'IP UPL Gap Data'!$D:$D,0))),0)</f>
        <v>0</v>
      </c>
    </row>
    <row r="142" spans="1:22">
      <c r="A142" s="10" t="s">
        <v>190</v>
      </c>
      <c r="B142" s="13" t="s">
        <v>190</v>
      </c>
      <c r="C142" s="11" t="s">
        <v>191</v>
      </c>
      <c r="D142" s="11"/>
      <c r="E142" s="12" t="s">
        <v>192</v>
      </c>
      <c r="F142" s="11" t="s">
        <v>226</v>
      </c>
      <c r="G142" s="11" t="s">
        <v>304</v>
      </c>
      <c r="H142" s="13" t="s">
        <v>1618</v>
      </c>
      <c r="I142" s="9">
        <f>IFERROR(INDEX('PGY4 AA Encounters IP OP Split'!$L:$L,(MATCH($B:$B,'PGY4 AA Encounters IP OP Split'!$D:$D,0))),0)</f>
        <v>3662776.0558990878</v>
      </c>
      <c r="J142" s="9">
        <f>IFERROR(INDEX('PGY4 AA Encounters IP OP Split'!$M:$M,(MATCH($B:$B,'PGY4 AA Encounters IP OP Split'!$D:$D,0))),0)</f>
        <v>836650.21669788635</v>
      </c>
      <c r="K142" s="9">
        <f t="shared" si="8"/>
        <v>4499426.2725969739</v>
      </c>
      <c r="L142" s="71">
        <f>INDEX('Revised PGY4 Percent Increases'!J:J,(MATCH(H:H,'Revised PGY4 Percent Increases'!A:A,0)))</f>
        <v>1.7231677592740802</v>
      </c>
      <c r="M142" s="9">
        <f t="shared" si="9"/>
        <v>7753266.2881698543</v>
      </c>
      <c r="N142" s="4">
        <f t="shared" si="10"/>
        <v>6311577.6089663841</v>
      </c>
      <c r="O142" s="4">
        <f t="shared" si="11"/>
        <v>1441688.6792034705</v>
      </c>
      <c r="P142" s="9">
        <f>IFERROR(INDEX('IP UPL Gap Data'!$I:$I,(MATCH($B:$B,'IP UPL Gap Data'!$D:$D,0))),0)</f>
        <v>4650323.9243503623</v>
      </c>
      <c r="Q142" s="9">
        <f>IFERROR(INDEX('IP UPL Gap Data'!$J:$J,(MATCH($B:$B,'IP UPL Gap Data'!$D:$D,0))),0)</f>
        <v>2268642.12</v>
      </c>
      <c r="R142" s="9">
        <f>IFERROR(INDEX('OP UPL Gap Data'!G:G,(MATCH('UPL UHRIP Analysis by Provider'!$B:$B,'OP UPL Gap Data'!$D:$D,0))),0)</f>
        <v>1979843.743564029</v>
      </c>
      <c r="S142" s="9">
        <f>IFERROR(INDEX('OP UPL Gap Data'!H:H,(MATCH('UPL UHRIP Analysis by Provider'!$B:$B,'OP UPL Gap Data'!$D:$D,0))),0)</f>
        <v>665181.84</v>
      </c>
      <c r="T142" s="4">
        <f>IFERROR(INDEX('IP UPL Gap Data'!$H:$H,(MATCH($B:$B,'IP UPL Gap Data'!$D:$D,0))),0)</f>
        <v>2381681.8043503622</v>
      </c>
      <c r="U142" s="4">
        <f>IFERROR(INDEX('OP UPL Gap Data'!I:I,(MATCH('UPL UHRIP Analysis by Provider'!B:B,'OP UPL Gap Data'!D:D,0))),0)</f>
        <v>1314661.9035640289</v>
      </c>
      <c r="V142" s="4">
        <f>IFERROR(INDEX('IP UPL Gap Data'!$N:$N,(MATCH($B:$B,'IP UPL Gap Data'!$D:$D,0))),0)</f>
        <v>0</v>
      </c>
    </row>
    <row r="143" spans="1:22" ht="23.5">
      <c r="A143" s="10" t="s">
        <v>220</v>
      </c>
      <c r="B143" s="13" t="s">
        <v>220</v>
      </c>
      <c r="C143" s="11" t="s">
        <v>221</v>
      </c>
      <c r="D143" s="11"/>
      <c r="E143" s="12" t="s">
        <v>222</v>
      </c>
      <c r="F143" s="11" t="s">
        <v>226</v>
      </c>
      <c r="G143" s="11" t="s">
        <v>304</v>
      </c>
      <c r="H143" s="13" t="s">
        <v>1618</v>
      </c>
      <c r="I143" s="9">
        <f>IFERROR(INDEX('PGY4 AA Encounters IP OP Split'!$L:$L,(MATCH($B:$B,'PGY4 AA Encounters IP OP Split'!$D:$D,0))),0)</f>
        <v>0</v>
      </c>
      <c r="J143" s="9">
        <f>IFERROR(INDEX('PGY4 AA Encounters IP OP Split'!$M:$M,(MATCH($B:$B,'PGY4 AA Encounters IP OP Split'!$D:$D,0))),0)</f>
        <v>0</v>
      </c>
      <c r="K143" s="9">
        <f t="shared" si="8"/>
        <v>0</v>
      </c>
      <c r="L143" s="71">
        <f>INDEX('Revised PGY4 Percent Increases'!J:J,(MATCH(H:H,'Revised PGY4 Percent Increases'!A:A,0)))</f>
        <v>1.7231677592740802</v>
      </c>
      <c r="M143" s="9">
        <f t="shared" si="9"/>
        <v>0</v>
      </c>
      <c r="N143" s="4">
        <f t="shared" si="10"/>
        <v>0</v>
      </c>
      <c r="O143" s="4">
        <f t="shared" si="11"/>
        <v>0</v>
      </c>
      <c r="P143" s="9">
        <f>IFERROR(INDEX('IP UPL Gap Data'!$I:$I,(MATCH($B:$B,'IP UPL Gap Data'!$D:$D,0))),0)</f>
        <v>93452.568702409204</v>
      </c>
      <c r="Q143" s="9">
        <f>IFERROR(INDEX('IP UPL Gap Data'!$J:$J,(MATCH($B:$B,'IP UPL Gap Data'!$D:$D,0))),0)</f>
        <v>68008.835234899336</v>
      </c>
      <c r="R143" s="9">
        <f>IFERROR(INDEX('OP UPL Gap Data'!G:G,(MATCH('UPL UHRIP Analysis by Provider'!$B:$B,'OP UPL Gap Data'!$D:$D,0))),0)</f>
        <v>0</v>
      </c>
      <c r="S143" s="9">
        <f>IFERROR(INDEX('OP UPL Gap Data'!H:H,(MATCH('UPL UHRIP Analysis by Provider'!$B:$B,'OP UPL Gap Data'!$D:$D,0))),0)</f>
        <v>0</v>
      </c>
      <c r="T143" s="4">
        <f>IFERROR(INDEX('IP UPL Gap Data'!$H:$H,(MATCH($B:$B,'IP UPL Gap Data'!$D:$D,0))),0)</f>
        <v>25443.733467509868</v>
      </c>
      <c r="U143" s="4">
        <f>IFERROR(INDEX('OP UPL Gap Data'!I:I,(MATCH('UPL UHRIP Analysis by Provider'!B:B,'OP UPL Gap Data'!D:D,0))),0)</f>
        <v>0</v>
      </c>
      <c r="V143" s="4">
        <f>IFERROR(INDEX('IP UPL Gap Data'!$N:$N,(MATCH($B:$B,'IP UPL Gap Data'!$D:$D,0))),0)</f>
        <v>0</v>
      </c>
    </row>
    <row r="144" spans="1:22">
      <c r="A144" s="10" t="s">
        <v>244</v>
      </c>
      <c r="B144" s="13" t="s">
        <v>244</v>
      </c>
      <c r="C144" s="11" t="s">
        <v>245</v>
      </c>
      <c r="D144" s="11"/>
      <c r="E144" s="12" t="s">
        <v>246</v>
      </c>
      <c r="F144" s="11" t="s">
        <v>226</v>
      </c>
      <c r="G144" s="11" t="s">
        <v>304</v>
      </c>
      <c r="H144" s="13" t="s">
        <v>1618</v>
      </c>
      <c r="I144" s="9">
        <f>IFERROR(INDEX('PGY4 AA Encounters IP OP Split'!$L:$L,(MATCH($B:$B,'PGY4 AA Encounters IP OP Split'!$D:$D,0))),0)</f>
        <v>3175783.3993424145</v>
      </c>
      <c r="J144" s="9">
        <f>IFERROR(INDEX('PGY4 AA Encounters IP OP Split'!$M:$M,(MATCH($B:$B,'PGY4 AA Encounters IP OP Split'!$D:$D,0))),0)</f>
        <v>2665551.4793461286</v>
      </c>
      <c r="K144" s="9">
        <f t="shared" si="8"/>
        <v>5841334.8786885431</v>
      </c>
      <c r="L144" s="71">
        <f>INDEX('Revised PGY4 Percent Increases'!J:J,(MATCH(H:H,'Revised PGY4 Percent Increases'!A:A,0)))</f>
        <v>1.7231677592740802</v>
      </c>
      <c r="M144" s="9">
        <f t="shared" si="9"/>
        <v>10065599.934079267</v>
      </c>
      <c r="N144" s="4">
        <f t="shared" si="10"/>
        <v>5472407.5641846899</v>
      </c>
      <c r="O144" s="4">
        <f t="shared" si="11"/>
        <v>4593192.3698945781</v>
      </c>
      <c r="P144" s="9">
        <f>IFERROR(INDEX('IP UPL Gap Data'!$I:$I,(MATCH($B:$B,'IP UPL Gap Data'!$D:$D,0))),0)</f>
        <v>5977100.2930603027</v>
      </c>
      <c r="Q144" s="9">
        <f>IFERROR(INDEX('IP UPL Gap Data'!$J:$J,(MATCH($B:$B,'IP UPL Gap Data'!$D:$D,0))),0)</f>
        <v>2921284.7197651006</v>
      </c>
      <c r="R144" s="9">
        <f>IFERROR(INDEX('OP UPL Gap Data'!G:G,(MATCH('UPL UHRIP Analysis by Provider'!$B:$B,'OP UPL Gap Data'!$D:$D,0))),0)</f>
        <v>2498680.6012355778</v>
      </c>
      <c r="S144" s="9">
        <f>IFERROR(INDEX('OP UPL Gap Data'!H:H,(MATCH('UPL UHRIP Analysis by Provider'!$B:$B,'OP UPL Gap Data'!$D:$D,0))),0)</f>
        <v>1570325.535503356</v>
      </c>
      <c r="T144" s="4">
        <f>IFERROR(INDEX('IP UPL Gap Data'!$H:$H,(MATCH($B:$B,'IP UPL Gap Data'!$D:$D,0))),0)</f>
        <v>3055815.5732952021</v>
      </c>
      <c r="U144" s="4">
        <f>IFERROR(INDEX('OP UPL Gap Data'!I:I,(MATCH('UPL UHRIP Analysis by Provider'!B:B,'OP UPL Gap Data'!D:D,0))),0)</f>
        <v>928355.06573222182</v>
      </c>
      <c r="V144" s="4">
        <f>IFERROR(INDEX('IP UPL Gap Data'!$N:$N,(MATCH($B:$B,'IP UPL Gap Data'!$D:$D,0))),0)</f>
        <v>0</v>
      </c>
    </row>
    <row r="145" spans="1:22">
      <c r="A145" s="10" t="s">
        <v>247</v>
      </c>
      <c r="B145" s="13" t="s">
        <v>247</v>
      </c>
      <c r="C145" s="11" t="s">
        <v>248</v>
      </c>
      <c r="D145" s="11"/>
      <c r="E145" s="12" t="s">
        <v>249</v>
      </c>
      <c r="F145" s="11" t="s">
        <v>226</v>
      </c>
      <c r="G145" s="11" t="s">
        <v>304</v>
      </c>
      <c r="H145" s="13" t="s">
        <v>1618</v>
      </c>
      <c r="I145" s="9">
        <f>IFERROR(INDEX('PGY4 AA Encounters IP OP Split'!$L:$L,(MATCH($B:$B,'PGY4 AA Encounters IP OP Split'!$D:$D,0))),0)</f>
        <v>6418090.537734922</v>
      </c>
      <c r="J145" s="9">
        <f>IFERROR(INDEX('PGY4 AA Encounters IP OP Split'!$M:$M,(MATCH($B:$B,'PGY4 AA Encounters IP OP Split'!$D:$D,0))),0)</f>
        <v>6054047.3836544808</v>
      </c>
      <c r="K145" s="9">
        <f t="shared" si="8"/>
        <v>12472137.921389403</v>
      </c>
      <c r="L145" s="71">
        <f>INDEX('Revised PGY4 Percent Increases'!J:J,(MATCH(H:H,'Revised PGY4 Percent Increases'!A:A,0)))</f>
        <v>1.7231677592740802</v>
      </c>
      <c r="M145" s="9">
        <f t="shared" si="9"/>
        <v>21491585.955357861</v>
      </c>
      <c r="N145" s="4">
        <f t="shared" si="10"/>
        <v>11059446.690726861</v>
      </c>
      <c r="O145" s="4">
        <f t="shared" si="11"/>
        <v>10432139.264630999</v>
      </c>
      <c r="P145" s="9">
        <f>IFERROR(INDEX('IP UPL Gap Data'!$I:$I,(MATCH($B:$B,'IP UPL Gap Data'!$D:$D,0))),0)</f>
        <v>14591122.523193397</v>
      </c>
      <c r="Q145" s="9">
        <f>IFERROR(INDEX('IP UPL Gap Data'!$J:$J,(MATCH($B:$B,'IP UPL Gap Data'!$D:$D,0))),0)</f>
        <v>6750109.2650335561</v>
      </c>
      <c r="R145" s="9">
        <f>IFERROR(INDEX('OP UPL Gap Data'!G:G,(MATCH('UPL UHRIP Analysis by Provider'!$B:$B,'OP UPL Gap Data'!$D:$D,0))),0)</f>
        <v>8738541.9957964811</v>
      </c>
      <c r="S145" s="9">
        <f>IFERROR(INDEX('OP UPL Gap Data'!H:H,(MATCH('UPL UHRIP Analysis by Provider'!$B:$B,'OP UPL Gap Data'!$D:$D,0))),0)</f>
        <v>4393016.440872483</v>
      </c>
      <c r="T145" s="4">
        <f>IFERROR(INDEX('IP UPL Gap Data'!$H:$H,(MATCH($B:$B,'IP UPL Gap Data'!$D:$D,0))),0)</f>
        <v>7841013.2581598405</v>
      </c>
      <c r="U145" s="4">
        <f>IFERROR(INDEX('OP UPL Gap Data'!I:I,(MATCH('UPL UHRIP Analysis by Provider'!B:B,'OP UPL Gap Data'!D:D,0))),0)</f>
        <v>4345525.5549239982</v>
      </c>
      <c r="V145" s="4">
        <f>IFERROR(INDEX('IP UPL Gap Data'!$N:$N,(MATCH($B:$B,'IP UPL Gap Data'!$D:$D,0))),0)</f>
        <v>0</v>
      </c>
    </row>
    <row r="146" spans="1:22">
      <c r="A146" s="10" t="s">
        <v>250</v>
      </c>
      <c r="B146" s="13" t="s">
        <v>250</v>
      </c>
      <c r="C146" s="11" t="s">
        <v>251</v>
      </c>
      <c r="D146" s="11"/>
      <c r="E146" s="12" t="s">
        <v>252</v>
      </c>
      <c r="F146" s="11" t="s">
        <v>226</v>
      </c>
      <c r="G146" s="11" t="s">
        <v>304</v>
      </c>
      <c r="H146" s="13" t="s">
        <v>1618</v>
      </c>
      <c r="I146" s="9">
        <f>IFERROR(INDEX('PGY4 AA Encounters IP OP Split'!$L:$L,(MATCH($B:$B,'PGY4 AA Encounters IP OP Split'!$D:$D,0))),0)</f>
        <v>4281458.2448732862</v>
      </c>
      <c r="J146" s="9">
        <f>IFERROR(INDEX('PGY4 AA Encounters IP OP Split'!$M:$M,(MATCH($B:$B,'PGY4 AA Encounters IP OP Split'!$D:$D,0))),0)</f>
        <v>3665605.428287439</v>
      </c>
      <c r="K146" s="9">
        <f t="shared" si="8"/>
        <v>7947063.6731607253</v>
      </c>
      <c r="L146" s="71">
        <f>INDEX('Revised PGY4 Percent Increases'!J:J,(MATCH(H:H,'Revised PGY4 Percent Increases'!A:A,0)))</f>
        <v>1.7231677592740802</v>
      </c>
      <c r="M146" s="9">
        <f t="shared" si="9"/>
        <v>13694123.902488807</v>
      </c>
      <c r="N146" s="4">
        <f t="shared" si="10"/>
        <v>7377670.8102438366</v>
      </c>
      <c r="O146" s="4">
        <f t="shared" si="11"/>
        <v>6316453.0922449715</v>
      </c>
      <c r="P146" s="9">
        <f>IFERROR(INDEX('IP UPL Gap Data'!$I:$I,(MATCH($B:$B,'IP UPL Gap Data'!$D:$D,0))),0)</f>
        <v>7357384.1123546222</v>
      </c>
      <c r="Q146" s="9">
        <f>IFERROR(INDEX('IP UPL Gap Data'!$J:$J,(MATCH($B:$B,'IP UPL Gap Data'!$D:$D,0))),0)</f>
        <v>3601296.9850671142</v>
      </c>
      <c r="R146" s="9">
        <f>IFERROR(INDEX('OP UPL Gap Data'!G:G,(MATCH('UPL UHRIP Analysis by Provider'!$B:$B,'OP UPL Gap Data'!$D:$D,0))),0)</f>
        <v>4267276.4185585836</v>
      </c>
      <c r="S146" s="9">
        <f>IFERROR(INDEX('OP UPL Gap Data'!H:H,(MATCH('UPL UHRIP Analysis by Provider'!$B:$B,'OP UPL Gap Data'!$D:$D,0))),0)</f>
        <v>2410516.4927516766</v>
      </c>
      <c r="T146" s="4">
        <f>IFERROR(INDEX('IP UPL Gap Data'!$H:$H,(MATCH($B:$B,'IP UPL Gap Data'!$D:$D,0))),0)</f>
        <v>3756087.127287508</v>
      </c>
      <c r="U146" s="4">
        <f>IFERROR(INDEX('OP UPL Gap Data'!I:I,(MATCH('UPL UHRIP Analysis by Provider'!B:B,'OP UPL Gap Data'!D:D,0))),0)</f>
        <v>1856759.925806907</v>
      </c>
      <c r="V146" s="4">
        <f>IFERROR(INDEX('IP UPL Gap Data'!$N:$N,(MATCH($B:$B,'IP UPL Gap Data'!$D:$D,0))),0)</f>
        <v>0</v>
      </c>
    </row>
    <row r="147" spans="1:22">
      <c r="A147" s="10" t="s">
        <v>253</v>
      </c>
      <c r="B147" s="13" t="s">
        <v>253</v>
      </c>
      <c r="C147" s="11" t="s">
        <v>254</v>
      </c>
      <c r="D147" s="11"/>
      <c r="E147" s="12" t="s">
        <v>255</v>
      </c>
      <c r="F147" s="11" t="s">
        <v>226</v>
      </c>
      <c r="G147" s="11" t="s">
        <v>304</v>
      </c>
      <c r="H147" s="13" t="s">
        <v>1618</v>
      </c>
      <c r="I147" s="9">
        <f>IFERROR(INDEX('PGY4 AA Encounters IP OP Split'!$L:$L,(MATCH($B:$B,'PGY4 AA Encounters IP OP Split'!$D:$D,0))),0)</f>
        <v>25896.623570991265</v>
      </c>
      <c r="J147" s="9">
        <f>IFERROR(INDEX('PGY4 AA Encounters IP OP Split'!$M:$M,(MATCH($B:$B,'PGY4 AA Encounters IP OP Split'!$D:$D,0))),0)</f>
        <v>62439.652392178054</v>
      </c>
      <c r="K147" s="9">
        <f t="shared" si="8"/>
        <v>88336.275963169319</v>
      </c>
      <c r="L147" s="71">
        <f>INDEX('Revised PGY4 Percent Increases'!J:J,(MATCH(H:H,'Revised PGY4 Percent Increases'!A:A,0)))</f>
        <v>1.7231677592740802</v>
      </c>
      <c r="M147" s="9">
        <f t="shared" si="9"/>
        <v>152218.22271407125</v>
      </c>
      <c r="N147" s="4">
        <f t="shared" si="10"/>
        <v>44624.226811589346</v>
      </c>
      <c r="O147" s="4">
        <f t="shared" si="11"/>
        <v>107593.99590248191</v>
      </c>
      <c r="P147" s="9">
        <f>IFERROR(INDEX('IP UPL Gap Data'!$I:$I,(MATCH($B:$B,'IP UPL Gap Data'!$D:$D,0))),0)</f>
        <v>75232.502091650415</v>
      </c>
      <c r="Q147" s="9">
        <f>IFERROR(INDEX('IP UPL Gap Data'!$J:$J,(MATCH($B:$B,'IP UPL Gap Data'!$D:$D,0))),0)</f>
        <v>45245.163322147651</v>
      </c>
      <c r="R147" s="9">
        <f>IFERROR(INDEX('OP UPL Gap Data'!G:G,(MATCH('UPL UHRIP Analysis by Provider'!$B:$B,'OP UPL Gap Data'!$D:$D,0))),0)</f>
        <v>129835.4687781659</v>
      </c>
      <c r="S147" s="9">
        <f>IFERROR(INDEX('OP UPL Gap Data'!H:H,(MATCH('UPL UHRIP Analysis by Provider'!$B:$B,'OP UPL Gap Data'!$D:$D,0))),0)</f>
        <v>8221.6457718120801</v>
      </c>
      <c r="T147" s="4">
        <f>IFERROR(INDEX('IP UPL Gap Data'!$H:$H,(MATCH($B:$B,'IP UPL Gap Data'!$D:$D,0))),0)</f>
        <v>29987.338769502763</v>
      </c>
      <c r="U147" s="4">
        <f>IFERROR(INDEX('OP UPL Gap Data'!I:I,(MATCH('UPL UHRIP Analysis by Provider'!B:B,'OP UPL Gap Data'!D:D,0))),0)</f>
        <v>121613.82300635382</v>
      </c>
      <c r="V147" s="4">
        <f>IFERROR(INDEX('IP UPL Gap Data'!$N:$N,(MATCH($B:$B,'IP UPL Gap Data'!$D:$D,0))),0)</f>
        <v>0</v>
      </c>
    </row>
    <row r="148" spans="1:22" ht="23.5">
      <c r="A148" s="10" t="s">
        <v>262</v>
      </c>
      <c r="B148" s="13" t="s">
        <v>262</v>
      </c>
      <c r="C148" s="11" t="s">
        <v>263</v>
      </c>
      <c r="D148" s="11"/>
      <c r="E148" s="12" t="s">
        <v>264</v>
      </c>
      <c r="F148" s="11" t="s">
        <v>226</v>
      </c>
      <c r="G148" s="11" t="s">
        <v>304</v>
      </c>
      <c r="H148" s="13" t="s">
        <v>1618</v>
      </c>
      <c r="I148" s="9">
        <f>IFERROR(INDEX('PGY4 AA Encounters IP OP Split'!$L:$L,(MATCH($B:$B,'PGY4 AA Encounters IP OP Split'!$D:$D,0))),0)</f>
        <v>515440.11976463336</v>
      </c>
      <c r="J148" s="9">
        <f>IFERROR(INDEX('PGY4 AA Encounters IP OP Split'!$M:$M,(MATCH($B:$B,'PGY4 AA Encounters IP OP Split'!$D:$D,0))),0)</f>
        <v>502699.97109987336</v>
      </c>
      <c r="K148" s="9">
        <f t="shared" si="8"/>
        <v>1018140.0908645068</v>
      </c>
      <c r="L148" s="71">
        <f>INDEX('Revised PGY4 Percent Increases'!J:J,(MATCH(H:H,'Revised PGY4 Percent Increases'!A:A,0)))</f>
        <v>1.7231677592740802</v>
      </c>
      <c r="M148" s="9">
        <f t="shared" si="9"/>
        <v>1754426.1790021006</v>
      </c>
      <c r="N148" s="4">
        <f t="shared" si="10"/>
        <v>888189.79621478682</v>
      </c>
      <c r="O148" s="4">
        <f t="shared" si="11"/>
        <v>866236.38278731366</v>
      </c>
      <c r="P148" s="9">
        <f>IFERROR(INDEX('IP UPL Gap Data'!$I:$I,(MATCH($B:$B,'IP UPL Gap Data'!$D:$D,0))),0)</f>
        <v>1052220.7873141584</v>
      </c>
      <c r="Q148" s="9">
        <f>IFERROR(INDEX('IP UPL Gap Data'!$J:$J,(MATCH($B:$B,'IP UPL Gap Data'!$D:$D,0))),0)</f>
        <v>321528.86</v>
      </c>
      <c r="R148" s="9">
        <f>IFERROR(INDEX('OP UPL Gap Data'!G:G,(MATCH('UPL UHRIP Analysis by Provider'!$B:$B,'OP UPL Gap Data'!$D:$D,0))),0)</f>
        <v>894945.43519543344</v>
      </c>
      <c r="S148" s="9">
        <f>IFERROR(INDEX('OP UPL Gap Data'!H:H,(MATCH('UPL UHRIP Analysis by Provider'!$B:$B,'OP UPL Gap Data'!$D:$D,0))),0)</f>
        <v>740976.05</v>
      </c>
      <c r="T148" s="4">
        <f>IFERROR(INDEX('IP UPL Gap Data'!$H:$H,(MATCH($B:$B,'IP UPL Gap Data'!$D:$D,0))),0)</f>
        <v>730691.92731415841</v>
      </c>
      <c r="U148" s="4">
        <f>IFERROR(INDEX('OP UPL Gap Data'!I:I,(MATCH('UPL UHRIP Analysis by Provider'!B:B,'OP UPL Gap Data'!D:D,0))),0)</f>
        <v>153969.38519543339</v>
      </c>
      <c r="V148" s="4">
        <f>IFERROR(INDEX('IP UPL Gap Data'!$N:$N,(MATCH($B:$B,'IP UPL Gap Data'!$D:$D,0))),0)</f>
        <v>0</v>
      </c>
    </row>
    <row r="149" spans="1:22">
      <c r="A149" s="10" t="s">
        <v>265</v>
      </c>
      <c r="B149" s="13" t="s">
        <v>265</v>
      </c>
      <c r="C149" s="11" t="s">
        <v>266</v>
      </c>
      <c r="D149" s="11"/>
      <c r="E149" s="12" t="s">
        <v>267</v>
      </c>
      <c r="F149" s="11" t="s">
        <v>226</v>
      </c>
      <c r="G149" s="11" t="s">
        <v>304</v>
      </c>
      <c r="H149" s="13" t="s">
        <v>1618</v>
      </c>
      <c r="I149" s="9">
        <f>IFERROR(INDEX('PGY4 AA Encounters IP OP Split'!$L:$L,(MATCH($B:$B,'PGY4 AA Encounters IP OP Split'!$D:$D,0))),0)</f>
        <v>3519917.0140850917</v>
      </c>
      <c r="J149" s="9">
        <f>IFERROR(INDEX('PGY4 AA Encounters IP OP Split'!$M:$M,(MATCH($B:$B,'PGY4 AA Encounters IP OP Split'!$D:$D,0))),0)</f>
        <v>1967081.7433665204</v>
      </c>
      <c r="K149" s="9">
        <f t="shared" si="8"/>
        <v>5486998.7574516125</v>
      </c>
      <c r="L149" s="71">
        <f>INDEX('Revised PGY4 Percent Increases'!J:J,(MATCH(H:H,'Revised PGY4 Percent Increases'!A:A,0)))</f>
        <v>1.7231677592740802</v>
      </c>
      <c r="M149" s="9">
        <f t="shared" si="9"/>
        <v>9455019.3540175576</v>
      </c>
      <c r="N149" s="4">
        <f t="shared" si="10"/>
        <v>6065407.5139917182</v>
      </c>
      <c r="O149" s="4">
        <f t="shared" si="11"/>
        <v>3389611.840025838</v>
      </c>
      <c r="P149" s="9">
        <f>IFERROR(INDEX('IP UPL Gap Data'!$I:$I,(MATCH($B:$B,'IP UPL Gap Data'!$D:$D,0))),0)</f>
        <v>6143348.3547430076</v>
      </c>
      <c r="Q149" s="9">
        <f>IFERROR(INDEX('IP UPL Gap Data'!$J:$J,(MATCH($B:$B,'IP UPL Gap Data'!$D:$D,0))),0)</f>
        <v>3178444.6753691277</v>
      </c>
      <c r="R149" s="9">
        <f>IFERROR(INDEX('OP UPL Gap Data'!G:G,(MATCH('UPL UHRIP Analysis by Provider'!$B:$B,'OP UPL Gap Data'!$D:$D,0))),0)</f>
        <v>2452980.3826397047</v>
      </c>
      <c r="S149" s="9">
        <f>IFERROR(INDEX('OP UPL Gap Data'!H:H,(MATCH('UPL UHRIP Analysis by Provider'!$B:$B,'OP UPL Gap Data'!$D:$D,0))),0)</f>
        <v>1576264.1771476511</v>
      </c>
      <c r="T149" s="4">
        <f>IFERROR(INDEX('IP UPL Gap Data'!$H:$H,(MATCH($B:$B,'IP UPL Gap Data'!$D:$D,0))),0)</f>
        <v>2964903.6793738799</v>
      </c>
      <c r="U149" s="4">
        <f>IFERROR(INDEX('OP UPL Gap Data'!I:I,(MATCH('UPL UHRIP Analysis by Provider'!B:B,'OP UPL Gap Data'!D:D,0))),0)</f>
        <v>876716.20549205365</v>
      </c>
      <c r="V149" s="4">
        <f>IFERROR(INDEX('IP UPL Gap Data'!$N:$N,(MATCH($B:$B,'IP UPL Gap Data'!$D:$D,0))),0)</f>
        <v>0</v>
      </c>
    </row>
    <row r="150" spans="1:22" ht="23.5">
      <c r="A150" s="10" t="s">
        <v>277</v>
      </c>
      <c r="B150" s="13" t="s">
        <v>277</v>
      </c>
      <c r="C150" s="11" t="s">
        <v>278</v>
      </c>
      <c r="D150" s="11"/>
      <c r="E150" s="12" t="s">
        <v>279</v>
      </c>
      <c r="F150" s="11" t="s">
        <v>226</v>
      </c>
      <c r="G150" s="11" t="s">
        <v>304</v>
      </c>
      <c r="H150" s="13" t="s">
        <v>1618</v>
      </c>
      <c r="I150" s="9">
        <f>IFERROR(INDEX('PGY4 AA Encounters IP OP Split'!$L:$L,(MATCH($B:$B,'PGY4 AA Encounters IP OP Split'!$D:$D,0))),0)</f>
        <v>1970021.1201515992</v>
      </c>
      <c r="J150" s="9">
        <f>IFERROR(INDEX('PGY4 AA Encounters IP OP Split'!$M:$M,(MATCH($B:$B,'PGY4 AA Encounters IP OP Split'!$D:$D,0))),0)</f>
        <v>1721705.2865587608</v>
      </c>
      <c r="K150" s="9">
        <f t="shared" si="8"/>
        <v>3691726.4067103602</v>
      </c>
      <c r="L150" s="71">
        <f>INDEX('Revised PGY4 Percent Increases'!J:J,(MATCH(H:H,'Revised PGY4 Percent Increases'!A:A,0)))</f>
        <v>1.7231677592740802</v>
      </c>
      <c r="M150" s="9">
        <f t="shared" si="9"/>
        <v>6361463.9201040426</v>
      </c>
      <c r="N150" s="4">
        <f t="shared" si="10"/>
        <v>3394676.8793342444</v>
      </c>
      <c r="O150" s="4">
        <f t="shared" si="11"/>
        <v>2966787.0407697977</v>
      </c>
      <c r="P150" s="9">
        <f>IFERROR(INDEX('IP UPL Gap Data'!$I:$I,(MATCH($B:$B,'IP UPL Gap Data'!$D:$D,0))),0)</f>
        <v>6269858.5439707637</v>
      </c>
      <c r="Q150" s="9">
        <f>IFERROR(INDEX('IP UPL Gap Data'!$J:$J,(MATCH($B:$B,'IP UPL Gap Data'!$D:$D,0))),0)</f>
        <v>2755606.8795302017</v>
      </c>
      <c r="R150" s="9">
        <f>IFERROR(INDEX('OP UPL Gap Data'!G:G,(MATCH('UPL UHRIP Analysis by Provider'!$B:$B,'OP UPL Gap Data'!$D:$D,0))),0)</f>
        <v>3479810.2787730815</v>
      </c>
      <c r="S150" s="9">
        <f>IFERROR(INDEX('OP UPL Gap Data'!H:H,(MATCH('UPL UHRIP Analysis by Provider'!$B:$B,'OP UPL Gap Data'!$D:$D,0))),0)</f>
        <v>1846090.6624832216</v>
      </c>
      <c r="T150" s="4">
        <f>IFERROR(INDEX('IP UPL Gap Data'!$H:$H,(MATCH($B:$B,'IP UPL Gap Data'!$D:$D,0))),0)</f>
        <v>3514251.664440562</v>
      </c>
      <c r="U150" s="4">
        <f>IFERROR(INDEX('OP UPL Gap Data'!I:I,(MATCH('UPL UHRIP Analysis by Provider'!B:B,'OP UPL Gap Data'!D:D,0))),0)</f>
        <v>1633719.6162898599</v>
      </c>
      <c r="V150" s="4">
        <f>IFERROR(INDEX('IP UPL Gap Data'!$N:$N,(MATCH($B:$B,'IP UPL Gap Data'!$D:$D,0))),0)</f>
        <v>0</v>
      </c>
    </row>
    <row r="151" spans="1:22">
      <c r="A151" s="10" t="s">
        <v>280</v>
      </c>
      <c r="B151" s="13" t="s">
        <v>280</v>
      </c>
      <c r="C151" s="11" t="s">
        <v>281</v>
      </c>
      <c r="D151" s="11"/>
      <c r="E151" s="12" t="s">
        <v>282</v>
      </c>
      <c r="F151" s="11" t="s">
        <v>226</v>
      </c>
      <c r="G151" s="11" t="s">
        <v>304</v>
      </c>
      <c r="H151" s="13" t="s">
        <v>1618</v>
      </c>
      <c r="I151" s="9">
        <f>IFERROR(INDEX('PGY4 AA Encounters IP OP Split'!$L:$L,(MATCH($B:$B,'PGY4 AA Encounters IP OP Split'!$D:$D,0))),0)</f>
        <v>5594290.7859339705</v>
      </c>
      <c r="J151" s="9">
        <f>IFERROR(INDEX('PGY4 AA Encounters IP OP Split'!$M:$M,(MATCH($B:$B,'PGY4 AA Encounters IP OP Split'!$D:$D,0))),0)</f>
        <v>5161661.3053872064</v>
      </c>
      <c r="K151" s="9">
        <f t="shared" si="8"/>
        <v>10755952.091321178</v>
      </c>
      <c r="L151" s="71">
        <f>INDEX('Revised PGY4 Percent Increases'!J:J,(MATCH(H:H,'Revised PGY4 Percent Increases'!A:A,0)))</f>
        <v>1.7231677592740802</v>
      </c>
      <c r="M151" s="9">
        <f t="shared" si="9"/>
        <v>18534309.86406127</v>
      </c>
      <c r="N151" s="4">
        <f t="shared" si="10"/>
        <v>9639901.5183254723</v>
      </c>
      <c r="O151" s="4">
        <f t="shared" si="11"/>
        <v>8894408.3457357958</v>
      </c>
      <c r="P151" s="9">
        <f>IFERROR(INDEX('IP UPL Gap Data'!$I:$I,(MATCH($B:$B,'IP UPL Gap Data'!$D:$D,0))),0)</f>
        <v>13685287.982841609</v>
      </c>
      <c r="Q151" s="9">
        <f>IFERROR(INDEX('IP UPL Gap Data'!$J:$J,(MATCH($B:$B,'IP UPL Gap Data'!$D:$D,0))),0)</f>
        <v>6362021.5749664428</v>
      </c>
      <c r="R151" s="9">
        <f>IFERROR(INDEX('OP UPL Gap Data'!G:G,(MATCH('UPL UHRIP Analysis by Provider'!$B:$B,'OP UPL Gap Data'!$D:$D,0))),0)</f>
        <v>6169070.4782231674</v>
      </c>
      <c r="S151" s="9">
        <f>IFERROR(INDEX('OP UPL Gap Data'!H:H,(MATCH('UPL UHRIP Analysis by Provider'!$B:$B,'OP UPL Gap Data'!$D:$D,0))),0)</f>
        <v>5054896.5679530203</v>
      </c>
      <c r="T151" s="4">
        <f>IFERROR(INDEX('IP UPL Gap Data'!$H:$H,(MATCH($B:$B,'IP UPL Gap Data'!$D:$D,0))),0)</f>
        <v>7323266.4078751663</v>
      </c>
      <c r="U151" s="4">
        <f>IFERROR(INDEX('OP UPL Gap Data'!I:I,(MATCH('UPL UHRIP Analysis by Provider'!B:B,'OP UPL Gap Data'!D:D,0))),0)</f>
        <v>1114173.910270147</v>
      </c>
      <c r="V151" s="4">
        <f>IFERROR(INDEX('IP UPL Gap Data'!$N:$N,(MATCH($B:$B,'IP UPL Gap Data'!$D:$D,0))),0)</f>
        <v>0</v>
      </c>
    </row>
    <row r="152" spans="1:22">
      <c r="A152" s="10" t="s">
        <v>286</v>
      </c>
      <c r="B152" s="13" t="s">
        <v>286</v>
      </c>
      <c r="C152" s="11" t="s">
        <v>287</v>
      </c>
      <c r="D152" s="11"/>
      <c r="E152" s="12" t="s">
        <v>288</v>
      </c>
      <c r="F152" s="11" t="s">
        <v>226</v>
      </c>
      <c r="G152" s="11" t="s">
        <v>304</v>
      </c>
      <c r="H152" s="13" t="s">
        <v>1618</v>
      </c>
      <c r="I152" s="9">
        <f>IFERROR(INDEX('PGY4 AA Encounters IP OP Split'!$L:$L,(MATCH($B:$B,'PGY4 AA Encounters IP OP Split'!$D:$D,0))),0)</f>
        <v>0</v>
      </c>
      <c r="J152" s="9">
        <f>IFERROR(INDEX('PGY4 AA Encounters IP OP Split'!$M:$M,(MATCH($B:$B,'PGY4 AA Encounters IP OP Split'!$D:$D,0))),0)</f>
        <v>0</v>
      </c>
      <c r="K152" s="9">
        <f t="shared" si="8"/>
        <v>0</v>
      </c>
      <c r="L152" s="71">
        <f>INDEX('Revised PGY4 Percent Increases'!J:J,(MATCH(H:H,'Revised PGY4 Percent Increases'!A:A,0)))</f>
        <v>1.7231677592740802</v>
      </c>
      <c r="M152" s="9">
        <f t="shared" si="9"/>
        <v>0</v>
      </c>
      <c r="N152" s="4">
        <f t="shared" si="10"/>
        <v>0</v>
      </c>
      <c r="O152" s="4">
        <f t="shared" si="11"/>
        <v>0</v>
      </c>
      <c r="P152" s="9">
        <f>IFERROR(INDEX('IP UPL Gap Data'!$I:$I,(MATCH($B:$B,'IP UPL Gap Data'!$D:$D,0))),0)</f>
        <v>5741.0909254945282</v>
      </c>
      <c r="Q152" s="9">
        <f>IFERROR(INDEX('IP UPL Gap Data'!$J:$J,(MATCH($B:$B,'IP UPL Gap Data'!$D:$D,0))),0)</f>
        <v>0</v>
      </c>
      <c r="R152" s="9">
        <f>IFERROR(INDEX('OP UPL Gap Data'!G:G,(MATCH('UPL UHRIP Analysis by Provider'!$B:$B,'OP UPL Gap Data'!$D:$D,0))),0)</f>
        <v>199797.90784724272</v>
      </c>
      <c r="S152" s="9">
        <f>IFERROR(INDEX('OP UPL Gap Data'!H:H,(MATCH('UPL UHRIP Analysis by Provider'!$B:$B,'OP UPL Gap Data'!$D:$D,0))),0)</f>
        <v>117573.5</v>
      </c>
      <c r="T152" s="4">
        <f>IFERROR(INDEX('IP UPL Gap Data'!$H:$H,(MATCH($B:$B,'IP UPL Gap Data'!$D:$D,0))),0)</f>
        <v>5741.0909254945282</v>
      </c>
      <c r="U152" s="4">
        <f>IFERROR(INDEX('OP UPL Gap Data'!I:I,(MATCH('UPL UHRIP Analysis by Provider'!B:B,'OP UPL Gap Data'!D:D,0))),0)</f>
        <v>82224.407847242721</v>
      </c>
      <c r="V152" s="4">
        <f>IFERROR(INDEX('IP UPL Gap Data'!$N:$N,(MATCH($B:$B,'IP UPL Gap Data'!$D:$D,0))),0)</f>
        <v>0</v>
      </c>
    </row>
    <row r="153" spans="1:22" ht="23.5">
      <c r="A153" s="10" t="s">
        <v>301</v>
      </c>
      <c r="B153" s="13" t="s">
        <v>301</v>
      </c>
      <c r="C153" s="11" t="s">
        <v>302</v>
      </c>
      <c r="D153" s="11"/>
      <c r="E153" s="12" t="s">
        <v>303</v>
      </c>
      <c r="F153" s="11" t="s">
        <v>226</v>
      </c>
      <c r="G153" s="11" t="s">
        <v>304</v>
      </c>
      <c r="H153" s="13" t="s">
        <v>1618</v>
      </c>
      <c r="I153" s="9">
        <f>IFERROR(INDEX('PGY4 AA Encounters IP OP Split'!$L:$L,(MATCH($B:$B,'PGY4 AA Encounters IP OP Split'!$D:$D,0))),0)</f>
        <v>0</v>
      </c>
      <c r="J153" s="9">
        <f>IFERROR(INDEX('PGY4 AA Encounters IP OP Split'!$M:$M,(MATCH($B:$B,'PGY4 AA Encounters IP OP Split'!$D:$D,0))),0)</f>
        <v>0</v>
      </c>
      <c r="K153" s="9">
        <f t="shared" si="8"/>
        <v>0</v>
      </c>
      <c r="L153" s="71">
        <f>INDEX('Revised PGY4 Percent Increases'!J:J,(MATCH(H:H,'Revised PGY4 Percent Increases'!A:A,0)))</f>
        <v>1.7231677592740802</v>
      </c>
      <c r="M153" s="9">
        <f t="shared" si="9"/>
        <v>0</v>
      </c>
      <c r="N153" s="4">
        <f t="shared" si="10"/>
        <v>0</v>
      </c>
      <c r="O153" s="4">
        <f t="shared" si="11"/>
        <v>0</v>
      </c>
      <c r="P153" s="9">
        <f>IFERROR(INDEX('IP UPL Gap Data'!$I:$I,(MATCH($B:$B,'IP UPL Gap Data'!$D:$D,0))),0)</f>
        <v>0</v>
      </c>
      <c r="Q153" s="9">
        <f>IFERROR(INDEX('IP UPL Gap Data'!$J:$J,(MATCH($B:$B,'IP UPL Gap Data'!$D:$D,0))),0)</f>
        <v>0</v>
      </c>
      <c r="R153" s="9">
        <f>IFERROR(INDEX('OP UPL Gap Data'!G:G,(MATCH('UPL UHRIP Analysis by Provider'!$B:$B,'OP UPL Gap Data'!$D:$D,0))),0)</f>
        <v>0</v>
      </c>
      <c r="S153" s="9">
        <f>IFERROR(INDEX('OP UPL Gap Data'!H:H,(MATCH('UPL UHRIP Analysis by Provider'!$B:$B,'OP UPL Gap Data'!$D:$D,0))),0)</f>
        <v>0</v>
      </c>
      <c r="T153" s="4">
        <f>IFERROR(INDEX('IP UPL Gap Data'!$H:$H,(MATCH($B:$B,'IP UPL Gap Data'!$D:$D,0))),0)</f>
        <v>0</v>
      </c>
      <c r="U153" s="4">
        <f>IFERROR(INDEX('OP UPL Gap Data'!I:I,(MATCH('UPL UHRIP Analysis by Provider'!B:B,'OP UPL Gap Data'!D:D,0))),0)</f>
        <v>0</v>
      </c>
      <c r="V153" s="4">
        <f>IFERROR(INDEX('IP UPL Gap Data'!$N:$N,(MATCH($B:$B,'IP UPL Gap Data'!$D:$D,0))),0)</f>
        <v>0</v>
      </c>
    </row>
    <row r="154" spans="1:22" ht="23.5">
      <c r="A154" s="10" t="s">
        <v>414</v>
      </c>
      <c r="B154" s="13" t="s">
        <v>414</v>
      </c>
      <c r="C154" s="11" t="s">
        <v>415</v>
      </c>
      <c r="D154" s="11"/>
      <c r="E154" s="12" t="s">
        <v>416</v>
      </c>
      <c r="F154" s="11" t="s">
        <v>226</v>
      </c>
      <c r="G154" s="11" t="s">
        <v>304</v>
      </c>
      <c r="H154" s="13" t="s">
        <v>1618</v>
      </c>
      <c r="I154" s="9">
        <f>IFERROR(INDEX('PGY4 AA Encounters IP OP Split'!$L:$L,(MATCH($B:$B,'PGY4 AA Encounters IP OP Split'!$D:$D,0))),0)</f>
        <v>2419409.5576556143</v>
      </c>
      <c r="J154" s="9">
        <f>IFERROR(INDEX('PGY4 AA Encounters IP OP Split'!$M:$M,(MATCH($B:$B,'PGY4 AA Encounters IP OP Split'!$D:$D,0))),0)</f>
        <v>1090164.7587783686</v>
      </c>
      <c r="K154" s="9">
        <f t="shared" si="8"/>
        <v>3509574.3164339829</v>
      </c>
      <c r="L154" s="71">
        <f>INDEX('Revised PGY4 Percent Increases'!J:J,(MATCH(H:H,'Revised PGY4 Percent Increases'!A:A,0)))</f>
        <v>1.7231677592740802</v>
      </c>
      <c r="M154" s="9">
        <f t="shared" si="9"/>
        <v>6047585.3108554082</v>
      </c>
      <c r="N154" s="4">
        <f t="shared" si="10"/>
        <v>4169048.5462317183</v>
      </c>
      <c r="O154" s="4">
        <f t="shared" si="11"/>
        <v>1878536.7646236895</v>
      </c>
      <c r="P154" s="9">
        <f>IFERROR(INDEX('IP UPL Gap Data'!$I:$I,(MATCH($B:$B,'IP UPL Gap Data'!$D:$D,0))),0)</f>
        <v>3585580.9938056408</v>
      </c>
      <c r="Q154" s="9">
        <f>IFERROR(INDEX('IP UPL Gap Data'!$J:$J,(MATCH($B:$B,'IP UPL Gap Data'!$D:$D,0))),0)</f>
        <v>1895988.5161409397</v>
      </c>
      <c r="R154" s="9">
        <f>IFERROR(INDEX('OP UPL Gap Data'!G:G,(MATCH('UPL UHRIP Analysis by Provider'!$B:$B,'OP UPL Gap Data'!$D:$D,0))),0)</f>
        <v>1783184.4464443026</v>
      </c>
      <c r="S154" s="9">
        <f>IFERROR(INDEX('OP UPL Gap Data'!H:H,(MATCH('UPL UHRIP Analysis by Provider'!$B:$B,'OP UPL Gap Data'!$D:$D,0))),0)</f>
        <v>777938.84325503372</v>
      </c>
      <c r="T154" s="4">
        <f>IFERROR(INDEX('IP UPL Gap Data'!$H:$H,(MATCH($B:$B,'IP UPL Gap Data'!$D:$D,0))),0)</f>
        <v>1689592.4776647012</v>
      </c>
      <c r="U154" s="4">
        <f>IFERROR(INDEX('OP UPL Gap Data'!I:I,(MATCH('UPL UHRIP Analysis by Provider'!B:B,'OP UPL Gap Data'!D:D,0))),0)</f>
        <v>1005245.6031892688</v>
      </c>
      <c r="V154" s="4">
        <f>IFERROR(INDEX('IP UPL Gap Data'!$N:$N,(MATCH($B:$B,'IP UPL Gap Data'!$D:$D,0))),0)</f>
        <v>0</v>
      </c>
    </row>
    <row r="155" spans="1:22">
      <c r="A155" s="10" t="s">
        <v>417</v>
      </c>
      <c r="B155" s="13" t="s">
        <v>417</v>
      </c>
      <c r="C155" s="11" t="s">
        <v>418</v>
      </c>
      <c r="D155" s="11"/>
      <c r="E155" s="12" t="s">
        <v>419</v>
      </c>
      <c r="F155" s="11" t="s">
        <v>226</v>
      </c>
      <c r="G155" s="11" t="s">
        <v>304</v>
      </c>
      <c r="H155" s="13" t="s">
        <v>1618</v>
      </c>
      <c r="I155" s="9">
        <f>IFERROR(INDEX('PGY4 AA Encounters IP OP Split'!$L:$L,(MATCH($B:$B,'PGY4 AA Encounters IP OP Split'!$D:$D,0))),0)</f>
        <v>0</v>
      </c>
      <c r="J155" s="9">
        <f>IFERROR(INDEX('PGY4 AA Encounters IP OP Split'!$M:$M,(MATCH($B:$B,'PGY4 AA Encounters IP OP Split'!$D:$D,0))),0)</f>
        <v>0</v>
      </c>
      <c r="K155" s="9">
        <f t="shared" si="8"/>
        <v>0</v>
      </c>
      <c r="L155" s="71">
        <f>INDEX('Revised PGY4 Percent Increases'!J:J,(MATCH(H:H,'Revised PGY4 Percent Increases'!A:A,0)))</f>
        <v>1.7231677592740802</v>
      </c>
      <c r="M155" s="9">
        <f t="shared" si="9"/>
        <v>0</v>
      </c>
      <c r="N155" s="4">
        <f t="shared" si="10"/>
        <v>0</v>
      </c>
      <c r="O155" s="4">
        <f t="shared" si="11"/>
        <v>0</v>
      </c>
      <c r="P155" s="9">
        <f>IFERROR(INDEX('IP UPL Gap Data'!$I:$I,(MATCH($B:$B,'IP UPL Gap Data'!$D:$D,0))),0)</f>
        <v>67945.709649016877</v>
      </c>
      <c r="Q155" s="9">
        <f>IFERROR(INDEX('IP UPL Gap Data'!$J:$J,(MATCH($B:$B,'IP UPL Gap Data'!$D:$D,0))),0)</f>
        <v>0</v>
      </c>
      <c r="R155" s="9">
        <f>IFERROR(INDEX('OP UPL Gap Data'!G:G,(MATCH('UPL UHRIP Analysis by Provider'!$B:$B,'OP UPL Gap Data'!$D:$D,0))),0)</f>
        <v>0</v>
      </c>
      <c r="S155" s="9">
        <f>IFERROR(INDEX('OP UPL Gap Data'!H:H,(MATCH('UPL UHRIP Analysis by Provider'!$B:$B,'OP UPL Gap Data'!$D:$D,0))),0)</f>
        <v>0</v>
      </c>
      <c r="T155" s="4">
        <f>IFERROR(INDEX('IP UPL Gap Data'!$H:$H,(MATCH($B:$B,'IP UPL Gap Data'!$D:$D,0))),0)</f>
        <v>67945.709649016877</v>
      </c>
      <c r="U155" s="4">
        <f>IFERROR(INDEX('OP UPL Gap Data'!I:I,(MATCH('UPL UHRIP Analysis by Provider'!B:B,'OP UPL Gap Data'!D:D,0))),0)</f>
        <v>0</v>
      </c>
      <c r="V155" s="4">
        <f>IFERROR(INDEX('IP UPL Gap Data'!$N:$N,(MATCH($B:$B,'IP UPL Gap Data'!$D:$D,0))),0)</f>
        <v>0</v>
      </c>
    </row>
    <row r="156" spans="1:22">
      <c r="A156" s="10" t="s">
        <v>420</v>
      </c>
      <c r="B156" s="13" t="s">
        <v>420</v>
      </c>
      <c r="C156" s="11" t="s">
        <v>421</v>
      </c>
      <c r="D156" s="11"/>
      <c r="E156" s="12" t="s">
        <v>422</v>
      </c>
      <c r="F156" s="11" t="s">
        <v>226</v>
      </c>
      <c r="G156" s="11" t="s">
        <v>304</v>
      </c>
      <c r="H156" s="13" t="s">
        <v>1618</v>
      </c>
      <c r="I156" s="9">
        <f>IFERROR(INDEX('PGY4 AA Encounters IP OP Split'!$L:$L,(MATCH($B:$B,'PGY4 AA Encounters IP OP Split'!$D:$D,0))),0)</f>
        <v>27179.008003189803</v>
      </c>
      <c r="J156" s="9">
        <f>IFERROR(INDEX('PGY4 AA Encounters IP OP Split'!$M:$M,(MATCH($B:$B,'PGY4 AA Encounters IP OP Split'!$D:$D,0))),0)</f>
        <v>151252.81396792296</v>
      </c>
      <c r="K156" s="9">
        <f t="shared" si="8"/>
        <v>178431.82197111277</v>
      </c>
      <c r="L156" s="71">
        <f>INDEX('Revised PGY4 Percent Increases'!J:J,(MATCH(H:H,'Revised PGY4 Percent Increases'!A:A,0)))</f>
        <v>1.7231677592740802</v>
      </c>
      <c r="M156" s="9">
        <f t="shared" si="9"/>
        <v>307467.96284915396</v>
      </c>
      <c r="N156" s="4">
        <f t="shared" si="10"/>
        <v>46833.990320148863</v>
      </c>
      <c r="O156" s="4">
        <f t="shared" si="11"/>
        <v>260633.97252900511</v>
      </c>
      <c r="P156" s="9">
        <f>IFERROR(INDEX('IP UPL Gap Data'!$I:$I,(MATCH($B:$B,'IP UPL Gap Data'!$D:$D,0))),0)</f>
        <v>11232.553443324903</v>
      </c>
      <c r="Q156" s="9">
        <f>IFERROR(INDEX('IP UPL Gap Data'!$J:$J,(MATCH($B:$B,'IP UPL Gap Data'!$D:$D,0))),0)</f>
        <v>6485.1130872483218</v>
      </c>
      <c r="R156" s="9">
        <f>IFERROR(INDEX('OP UPL Gap Data'!G:G,(MATCH('UPL UHRIP Analysis by Provider'!$B:$B,'OP UPL Gap Data'!$D:$D,0))),0)</f>
        <v>167661.29373731595</v>
      </c>
      <c r="S156" s="9">
        <f>IFERROR(INDEX('OP UPL Gap Data'!H:H,(MATCH('UPL UHRIP Analysis by Provider'!$B:$B,'OP UPL Gap Data'!$D:$D,0))),0)</f>
        <v>50766.011375838927</v>
      </c>
      <c r="T156" s="4">
        <f>IFERROR(INDEX('IP UPL Gap Data'!$H:$H,(MATCH($B:$B,'IP UPL Gap Data'!$D:$D,0))),0)</f>
        <v>4747.4403560765813</v>
      </c>
      <c r="U156" s="4">
        <f>IFERROR(INDEX('OP UPL Gap Data'!I:I,(MATCH('UPL UHRIP Analysis by Provider'!B:B,'OP UPL Gap Data'!D:D,0))),0)</f>
        <v>116895.28236147703</v>
      </c>
      <c r="V156" s="4">
        <f>IFERROR(INDEX('IP UPL Gap Data'!$N:$N,(MATCH($B:$B,'IP UPL Gap Data'!$D:$D,0))),0)</f>
        <v>0</v>
      </c>
    </row>
    <row r="157" spans="1:22">
      <c r="A157" s="10" t="s">
        <v>423</v>
      </c>
      <c r="B157" s="13" t="s">
        <v>423</v>
      </c>
      <c r="C157" s="11" t="s">
        <v>424</v>
      </c>
      <c r="D157" s="11"/>
      <c r="E157" s="12" t="s">
        <v>425</v>
      </c>
      <c r="F157" s="11" t="s">
        <v>226</v>
      </c>
      <c r="G157" s="11" t="s">
        <v>304</v>
      </c>
      <c r="H157" s="13" t="s">
        <v>1618</v>
      </c>
      <c r="I157" s="9">
        <f>IFERROR(INDEX('PGY4 AA Encounters IP OP Split'!$L:$L,(MATCH($B:$B,'PGY4 AA Encounters IP OP Split'!$D:$D,0))),0)</f>
        <v>645882.41551101767</v>
      </c>
      <c r="J157" s="9">
        <f>IFERROR(INDEX('PGY4 AA Encounters IP OP Split'!$M:$M,(MATCH($B:$B,'PGY4 AA Encounters IP OP Split'!$D:$D,0))),0)</f>
        <v>169462.15387205782</v>
      </c>
      <c r="K157" s="9">
        <f t="shared" si="8"/>
        <v>815344.56938307546</v>
      </c>
      <c r="L157" s="71">
        <f>INDEX('Revised PGY4 Percent Increases'!J:J,(MATCH(H:H,'Revised PGY4 Percent Increases'!A:A,0)))</f>
        <v>1.7231677592740802</v>
      </c>
      <c r="M157" s="9">
        <f t="shared" si="9"/>
        <v>1404975.4746601239</v>
      </c>
      <c r="N157" s="4">
        <f t="shared" si="10"/>
        <v>1112963.7546906506</v>
      </c>
      <c r="O157" s="4">
        <f t="shared" si="11"/>
        <v>292011.71996947326</v>
      </c>
      <c r="P157" s="9">
        <f>IFERROR(INDEX('IP UPL Gap Data'!$I:$I,(MATCH($B:$B,'IP UPL Gap Data'!$D:$D,0))),0)</f>
        <v>1498273.2254999515</v>
      </c>
      <c r="Q157" s="9">
        <f>IFERROR(INDEX('IP UPL Gap Data'!$J:$J,(MATCH($B:$B,'IP UPL Gap Data'!$D:$D,0))),0)</f>
        <v>320060.02942953026</v>
      </c>
      <c r="R157" s="9">
        <f>IFERROR(INDEX('OP UPL Gap Data'!G:G,(MATCH('UPL UHRIP Analysis by Provider'!$B:$B,'OP UPL Gap Data'!$D:$D,0))),0)</f>
        <v>903360.70513531275</v>
      </c>
      <c r="S157" s="9">
        <f>IFERROR(INDEX('OP UPL Gap Data'!H:H,(MATCH('UPL UHRIP Analysis by Provider'!$B:$B,'OP UPL Gap Data'!$D:$D,0))),0)</f>
        <v>194785.95694630872</v>
      </c>
      <c r="T157" s="4">
        <f>IFERROR(INDEX('IP UPL Gap Data'!$H:$H,(MATCH($B:$B,'IP UPL Gap Data'!$D:$D,0))),0)</f>
        <v>1178213.1960704213</v>
      </c>
      <c r="U157" s="4">
        <f>IFERROR(INDEX('OP UPL Gap Data'!I:I,(MATCH('UPL UHRIP Analysis by Provider'!B:B,'OP UPL Gap Data'!D:D,0))),0)</f>
        <v>708574.74818900402</v>
      </c>
      <c r="V157" s="4">
        <f>IFERROR(INDEX('IP UPL Gap Data'!$N:$N,(MATCH($B:$B,'IP UPL Gap Data'!$D:$D,0))),0)</f>
        <v>0</v>
      </c>
    </row>
    <row r="158" spans="1:22">
      <c r="A158" s="10" t="s">
        <v>453</v>
      </c>
      <c r="B158" s="13" t="s">
        <v>453</v>
      </c>
      <c r="C158" s="11" t="s">
        <v>454</v>
      </c>
      <c r="D158" s="11"/>
      <c r="E158" s="12" t="s">
        <v>455</v>
      </c>
      <c r="F158" s="11" t="s">
        <v>226</v>
      </c>
      <c r="G158" s="11" t="s">
        <v>304</v>
      </c>
      <c r="H158" s="13" t="s">
        <v>1618</v>
      </c>
      <c r="I158" s="9">
        <f>IFERROR(INDEX('PGY4 AA Encounters IP OP Split'!$L:$L,(MATCH($B:$B,'PGY4 AA Encounters IP OP Split'!$D:$D,0))),0)</f>
        <v>0</v>
      </c>
      <c r="J158" s="9">
        <f>IFERROR(INDEX('PGY4 AA Encounters IP OP Split'!$M:$M,(MATCH($B:$B,'PGY4 AA Encounters IP OP Split'!$D:$D,0))),0)</f>
        <v>0</v>
      </c>
      <c r="K158" s="9">
        <f t="shared" si="8"/>
        <v>0</v>
      </c>
      <c r="L158" s="71">
        <f>INDEX('Revised PGY4 Percent Increases'!J:J,(MATCH(H:H,'Revised PGY4 Percent Increases'!A:A,0)))</f>
        <v>1.7231677592740802</v>
      </c>
      <c r="M158" s="9">
        <f t="shared" si="9"/>
        <v>0</v>
      </c>
      <c r="N158" s="4">
        <f t="shared" si="10"/>
        <v>0</v>
      </c>
      <c r="O158" s="4">
        <f t="shared" si="11"/>
        <v>0</v>
      </c>
      <c r="P158" s="9">
        <f>IFERROR(INDEX('IP UPL Gap Data'!$I:$I,(MATCH($B:$B,'IP UPL Gap Data'!$D:$D,0))),0)</f>
        <v>409596.53197254508</v>
      </c>
      <c r="Q158" s="9">
        <f>IFERROR(INDEX('IP UPL Gap Data'!$J:$J,(MATCH($B:$B,'IP UPL Gap Data'!$D:$D,0))),0)</f>
        <v>0</v>
      </c>
      <c r="R158" s="9">
        <f>IFERROR(INDEX('OP UPL Gap Data'!G:G,(MATCH('UPL UHRIP Analysis by Provider'!$B:$B,'OP UPL Gap Data'!$D:$D,0))),0)</f>
        <v>2796.1274795010236</v>
      </c>
      <c r="S158" s="9">
        <f>IFERROR(INDEX('OP UPL Gap Data'!H:H,(MATCH('UPL UHRIP Analysis by Provider'!$B:$B,'OP UPL Gap Data'!$D:$D,0))),0)</f>
        <v>0</v>
      </c>
      <c r="T158" s="4">
        <f>IFERROR(INDEX('IP UPL Gap Data'!$H:$H,(MATCH($B:$B,'IP UPL Gap Data'!$D:$D,0))),0)</f>
        <v>409596.53197254508</v>
      </c>
      <c r="U158" s="4">
        <f>IFERROR(INDEX('OP UPL Gap Data'!I:I,(MATCH('UPL UHRIP Analysis by Provider'!B:B,'OP UPL Gap Data'!D:D,0))),0)</f>
        <v>2796.1274795010236</v>
      </c>
      <c r="V158" s="4">
        <f>IFERROR(INDEX('IP UPL Gap Data'!$N:$N,(MATCH($B:$B,'IP UPL Gap Data'!$D:$D,0))),0)</f>
        <v>0</v>
      </c>
    </row>
    <row r="159" spans="1:22">
      <c r="A159" s="10" t="s">
        <v>456</v>
      </c>
      <c r="B159" s="13" t="s">
        <v>456</v>
      </c>
      <c r="C159" s="11" t="s">
        <v>457</v>
      </c>
      <c r="D159" s="11"/>
      <c r="E159" s="12" t="s">
        <v>458</v>
      </c>
      <c r="F159" s="11" t="s">
        <v>226</v>
      </c>
      <c r="G159" s="11" t="s">
        <v>304</v>
      </c>
      <c r="H159" s="13" t="s">
        <v>1618</v>
      </c>
      <c r="I159" s="9">
        <f>IFERROR(INDEX('PGY4 AA Encounters IP OP Split'!$L:$L,(MATCH($B:$B,'PGY4 AA Encounters IP OP Split'!$D:$D,0))),0)</f>
        <v>0</v>
      </c>
      <c r="J159" s="9">
        <f>IFERROR(INDEX('PGY4 AA Encounters IP OP Split'!$M:$M,(MATCH($B:$B,'PGY4 AA Encounters IP OP Split'!$D:$D,0))),0)</f>
        <v>0</v>
      </c>
      <c r="K159" s="9">
        <f t="shared" si="8"/>
        <v>0</v>
      </c>
      <c r="L159" s="71">
        <f>INDEX('Revised PGY4 Percent Increases'!J:J,(MATCH(H:H,'Revised PGY4 Percent Increases'!A:A,0)))</f>
        <v>1.7231677592740802</v>
      </c>
      <c r="M159" s="9">
        <f t="shared" si="9"/>
        <v>0</v>
      </c>
      <c r="N159" s="4">
        <f t="shared" si="10"/>
        <v>0</v>
      </c>
      <c r="O159" s="4">
        <f t="shared" si="11"/>
        <v>0</v>
      </c>
      <c r="P159" s="9">
        <f>IFERROR(INDEX('IP UPL Gap Data'!$I:$I,(MATCH($B:$B,'IP UPL Gap Data'!$D:$D,0))),0)</f>
        <v>1019134.730765861</v>
      </c>
      <c r="Q159" s="9">
        <f>IFERROR(INDEX('IP UPL Gap Data'!$J:$J,(MATCH($B:$B,'IP UPL Gap Data'!$D:$D,0))),0)</f>
        <v>0</v>
      </c>
      <c r="R159" s="9">
        <f>IFERROR(INDEX('OP UPL Gap Data'!G:G,(MATCH('UPL UHRIP Analysis by Provider'!$B:$B,'OP UPL Gap Data'!$D:$D,0))),0)</f>
        <v>7546.4815623955355</v>
      </c>
      <c r="S159" s="9">
        <f>IFERROR(INDEX('OP UPL Gap Data'!H:H,(MATCH('UPL UHRIP Analysis by Provider'!$B:$B,'OP UPL Gap Data'!$D:$D,0))),0)</f>
        <v>49.307013422818798</v>
      </c>
      <c r="T159" s="4">
        <f>IFERROR(INDEX('IP UPL Gap Data'!$H:$H,(MATCH($B:$B,'IP UPL Gap Data'!$D:$D,0))),0)</f>
        <v>1019134.730765861</v>
      </c>
      <c r="U159" s="4">
        <f>IFERROR(INDEX('OP UPL Gap Data'!I:I,(MATCH('UPL UHRIP Analysis by Provider'!B:B,'OP UPL Gap Data'!D:D,0))),0)</f>
        <v>7497.1745489727164</v>
      </c>
      <c r="V159" s="4">
        <f>IFERROR(INDEX('IP UPL Gap Data'!$N:$N,(MATCH($B:$B,'IP UPL Gap Data'!$D:$D,0))),0)</f>
        <v>0</v>
      </c>
    </row>
    <row r="160" spans="1:22">
      <c r="A160" s="10" t="s">
        <v>459</v>
      </c>
      <c r="B160" s="13" t="s">
        <v>459</v>
      </c>
      <c r="C160" s="11" t="s">
        <v>460</v>
      </c>
      <c r="D160" s="11"/>
      <c r="E160" s="12" t="s">
        <v>461</v>
      </c>
      <c r="F160" s="11" t="s">
        <v>226</v>
      </c>
      <c r="G160" s="11" t="s">
        <v>304</v>
      </c>
      <c r="H160" s="13" t="s">
        <v>1618</v>
      </c>
      <c r="I160" s="9">
        <f>IFERROR(INDEX('PGY4 AA Encounters IP OP Split'!$L:$L,(MATCH($B:$B,'PGY4 AA Encounters IP OP Split'!$D:$D,0))),0)</f>
        <v>0</v>
      </c>
      <c r="J160" s="9">
        <f>IFERROR(INDEX('PGY4 AA Encounters IP OP Split'!$M:$M,(MATCH($B:$B,'PGY4 AA Encounters IP OP Split'!$D:$D,0))),0)</f>
        <v>0</v>
      </c>
      <c r="K160" s="9">
        <f t="shared" si="8"/>
        <v>0</v>
      </c>
      <c r="L160" s="71">
        <f>INDEX('Revised PGY4 Percent Increases'!J:J,(MATCH(H:H,'Revised PGY4 Percent Increases'!A:A,0)))</f>
        <v>1.7231677592740802</v>
      </c>
      <c r="M160" s="9">
        <f t="shared" si="9"/>
        <v>0</v>
      </c>
      <c r="N160" s="4">
        <f t="shared" si="10"/>
        <v>0</v>
      </c>
      <c r="O160" s="4">
        <f t="shared" si="11"/>
        <v>0</v>
      </c>
      <c r="P160" s="9">
        <f>IFERROR(INDEX('IP UPL Gap Data'!$I:$I,(MATCH($B:$B,'IP UPL Gap Data'!$D:$D,0))),0)</f>
        <v>452518.57163328456</v>
      </c>
      <c r="Q160" s="9">
        <f>IFERROR(INDEX('IP UPL Gap Data'!$J:$J,(MATCH($B:$B,'IP UPL Gap Data'!$D:$D,0))),0)</f>
        <v>0</v>
      </c>
      <c r="R160" s="9">
        <f>IFERROR(INDEX('OP UPL Gap Data'!G:G,(MATCH('UPL UHRIP Analysis by Provider'!$B:$B,'OP UPL Gap Data'!$D:$D,0))),0)</f>
        <v>0</v>
      </c>
      <c r="S160" s="9">
        <f>IFERROR(INDEX('OP UPL Gap Data'!H:H,(MATCH('UPL UHRIP Analysis by Provider'!$B:$B,'OP UPL Gap Data'!$D:$D,0))),0)</f>
        <v>0</v>
      </c>
      <c r="T160" s="4">
        <f>IFERROR(INDEX('IP UPL Gap Data'!$H:$H,(MATCH($B:$B,'IP UPL Gap Data'!$D:$D,0))),0)</f>
        <v>452518.57163328456</v>
      </c>
      <c r="U160" s="4">
        <f>IFERROR(INDEX('OP UPL Gap Data'!I:I,(MATCH('UPL UHRIP Analysis by Provider'!B:B,'OP UPL Gap Data'!D:D,0))),0)</f>
        <v>0</v>
      </c>
      <c r="V160" s="4">
        <f>IFERROR(INDEX('IP UPL Gap Data'!$N:$N,(MATCH($B:$B,'IP UPL Gap Data'!$D:$D,0))),0)</f>
        <v>0</v>
      </c>
    </row>
    <row r="161" spans="1:22" ht="23.5">
      <c r="A161" s="10" t="s">
        <v>489</v>
      </c>
      <c r="B161" s="13" t="s">
        <v>489</v>
      </c>
      <c r="C161" s="11" t="s">
        <v>490</v>
      </c>
      <c r="D161" s="11"/>
      <c r="E161" s="12" t="s">
        <v>491</v>
      </c>
      <c r="F161" s="11" t="s">
        <v>226</v>
      </c>
      <c r="G161" s="11" t="s">
        <v>304</v>
      </c>
      <c r="H161" s="13" t="s">
        <v>1618</v>
      </c>
      <c r="I161" s="9">
        <f>IFERROR(INDEX('PGY4 AA Encounters IP OP Split'!$L:$L,(MATCH($B:$B,'PGY4 AA Encounters IP OP Split'!$D:$D,0))),0)</f>
        <v>416.19842580360233</v>
      </c>
      <c r="J161" s="9">
        <f>IFERROR(INDEX('PGY4 AA Encounters IP OP Split'!$M:$M,(MATCH($B:$B,'PGY4 AA Encounters IP OP Split'!$D:$D,0))),0)</f>
        <v>243197.30642074914</v>
      </c>
      <c r="K161" s="9">
        <f t="shared" si="8"/>
        <v>243613.50484655274</v>
      </c>
      <c r="L161" s="71">
        <f>INDEX('Revised PGY4 Percent Increases'!J:J,(MATCH(H:H,'Revised PGY4 Percent Increases'!A:A,0)))</f>
        <v>1.7231677592740802</v>
      </c>
      <c r="M161" s="9">
        <f t="shared" si="9"/>
        <v>419786.93727533956</v>
      </c>
      <c r="N161" s="4">
        <f t="shared" si="10"/>
        <v>717.17970880539292</v>
      </c>
      <c r="O161" s="4">
        <f t="shared" si="11"/>
        <v>419069.75756653416</v>
      </c>
      <c r="P161" s="9">
        <f>IFERROR(INDEX('IP UPL Gap Data'!$I:$I,(MATCH($B:$B,'IP UPL Gap Data'!$D:$D,0))),0)</f>
        <v>581.104703704793</v>
      </c>
      <c r="Q161" s="9">
        <f>IFERROR(INDEX('IP UPL Gap Data'!$J:$J,(MATCH($B:$B,'IP UPL Gap Data'!$D:$D,0))),0)</f>
        <v>1426.39</v>
      </c>
      <c r="R161" s="9">
        <f>IFERROR(INDEX('OP UPL Gap Data'!G:G,(MATCH('UPL UHRIP Analysis by Provider'!$B:$B,'OP UPL Gap Data'!$D:$D,0))),0)</f>
        <v>223064.35877805343</v>
      </c>
      <c r="S161" s="9">
        <f>IFERROR(INDEX('OP UPL Gap Data'!H:H,(MATCH('UPL UHRIP Analysis by Provider'!$B:$B,'OP UPL Gap Data'!$D:$D,0))),0)</f>
        <v>223541.03999999998</v>
      </c>
      <c r="T161" s="4">
        <f>IFERROR(INDEX('IP UPL Gap Data'!$H:$H,(MATCH($B:$B,'IP UPL Gap Data'!$D:$D,0))),0)</f>
        <v>-845.2852962952071</v>
      </c>
      <c r="U161" s="4">
        <f>IFERROR(INDEX('OP UPL Gap Data'!I:I,(MATCH('UPL UHRIP Analysis by Provider'!B:B,'OP UPL Gap Data'!D:D,0))),0)</f>
        <v>-476.68122194655007</v>
      </c>
      <c r="V161" s="4">
        <f>IFERROR(INDEX('IP UPL Gap Data'!$N:$N,(MATCH($B:$B,'IP UPL Gap Data'!$D:$D,0))),0)</f>
        <v>0</v>
      </c>
    </row>
    <row r="162" spans="1:22">
      <c r="A162" s="10" t="s">
        <v>565</v>
      </c>
      <c r="B162" s="13" t="s">
        <v>565</v>
      </c>
      <c r="C162" s="11" t="s">
        <v>566</v>
      </c>
      <c r="D162" s="11"/>
      <c r="E162" s="12" t="s">
        <v>567</v>
      </c>
      <c r="F162" s="11" t="s">
        <v>226</v>
      </c>
      <c r="G162" s="11" t="s">
        <v>304</v>
      </c>
      <c r="H162" s="13" t="s">
        <v>1618</v>
      </c>
      <c r="I162" s="9">
        <f>IFERROR(INDEX('PGY4 AA Encounters IP OP Split'!$L:$L,(MATCH($B:$B,'PGY4 AA Encounters IP OP Split'!$D:$D,0))),0)</f>
        <v>11024095.804277498</v>
      </c>
      <c r="J162" s="9">
        <f>IFERROR(INDEX('PGY4 AA Encounters IP OP Split'!$M:$M,(MATCH($B:$B,'PGY4 AA Encounters IP OP Split'!$D:$D,0))),0)</f>
        <v>11878767.28542171</v>
      </c>
      <c r="K162" s="9">
        <f t="shared" si="8"/>
        <v>22902863.089699209</v>
      </c>
      <c r="L162" s="71">
        <f>INDEX('Revised PGY4 Percent Increases'!J:J,(MATCH(H:H,'Revised PGY4 Percent Increases'!A:A,0)))</f>
        <v>1.7231677592740802</v>
      </c>
      <c r="M162" s="9">
        <f t="shared" si="9"/>
        <v>39465475.271238022</v>
      </c>
      <c r="N162" s="4">
        <f t="shared" si="10"/>
        <v>18996366.465079647</v>
      </c>
      <c r="O162" s="4">
        <f t="shared" si="11"/>
        <v>20469108.806158375</v>
      </c>
      <c r="P162" s="9">
        <f>IFERROR(INDEX('IP UPL Gap Data'!$I:$I,(MATCH($B:$B,'IP UPL Gap Data'!$D:$D,0))),0)</f>
        <v>20584030.290295411</v>
      </c>
      <c r="Q162" s="9">
        <f>IFERROR(INDEX('IP UPL Gap Data'!$J:$J,(MATCH($B:$B,'IP UPL Gap Data'!$D:$D,0))),0)</f>
        <v>10869496.263624161</v>
      </c>
      <c r="R162" s="9">
        <f>IFERROR(INDEX('OP UPL Gap Data'!G:G,(MATCH('UPL UHRIP Analysis by Provider'!$B:$B,'OP UPL Gap Data'!$D:$D,0))),0)</f>
        <v>11998327.377941417</v>
      </c>
      <c r="S162" s="9">
        <f>IFERROR(INDEX('OP UPL Gap Data'!H:H,(MATCH('UPL UHRIP Analysis by Provider'!$B:$B,'OP UPL Gap Data'!$D:$D,0))),0)</f>
        <v>10129326.392114094</v>
      </c>
      <c r="T162" s="4">
        <f>IFERROR(INDEX('IP UPL Gap Data'!$H:$H,(MATCH($B:$B,'IP UPL Gap Data'!$D:$D,0))),0)</f>
        <v>9714534.0266712494</v>
      </c>
      <c r="U162" s="4">
        <f>IFERROR(INDEX('OP UPL Gap Data'!I:I,(MATCH('UPL UHRIP Analysis by Provider'!B:B,'OP UPL Gap Data'!D:D,0))),0)</f>
        <v>1869000.985827323</v>
      </c>
      <c r="V162" s="4">
        <f>IFERROR(INDEX('IP UPL Gap Data'!$N:$N,(MATCH($B:$B,'IP UPL Gap Data'!$D:$D,0))),0)</f>
        <v>0</v>
      </c>
    </row>
    <row r="163" spans="1:22">
      <c r="A163" s="10" t="s">
        <v>568</v>
      </c>
      <c r="B163" s="13" t="s">
        <v>568</v>
      </c>
      <c r="C163" s="11" t="s">
        <v>569</v>
      </c>
      <c r="D163" s="11"/>
      <c r="E163" s="12" t="s">
        <v>570</v>
      </c>
      <c r="F163" s="11" t="s">
        <v>226</v>
      </c>
      <c r="G163" s="11" t="s">
        <v>304</v>
      </c>
      <c r="H163" s="13" t="s">
        <v>1618</v>
      </c>
      <c r="I163" s="9">
        <f>IFERROR(INDEX('PGY4 AA Encounters IP OP Split'!$L:$L,(MATCH($B:$B,'PGY4 AA Encounters IP OP Split'!$D:$D,0))),0)</f>
        <v>20833512.417092994</v>
      </c>
      <c r="J163" s="9">
        <f>IFERROR(INDEX('PGY4 AA Encounters IP OP Split'!$M:$M,(MATCH($B:$B,'PGY4 AA Encounters IP OP Split'!$D:$D,0))),0)</f>
        <v>8274445.6816822607</v>
      </c>
      <c r="K163" s="9">
        <f t="shared" si="8"/>
        <v>29107958.098775253</v>
      </c>
      <c r="L163" s="71">
        <f>INDEX('Revised PGY4 Percent Increases'!J:J,(MATCH(H:H,'Revised PGY4 Percent Increases'!A:A,0)))</f>
        <v>1.7231677592740802</v>
      </c>
      <c r="M163" s="9">
        <f t="shared" si="9"/>
        <v>50157894.934110366</v>
      </c>
      <c r="N163" s="4">
        <f t="shared" si="10"/>
        <v>35899636.909570858</v>
      </c>
      <c r="O163" s="4">
        <f t="shared" si="11"/>
        <v>14258258.02453951</v>
      </c>
      <c r="P163" s="9">
        <f>IFERROR(INDEX('IP UPL Gap Data'!$I:$I,(MATCH($B:$B,'IP UPL Gap Data'!$D:$D,0))),0)</f>
        <v>28979403.828661311</v>
      </c>
      <c r="Q163" s="9">
        <f>IFERROR(INDEX('IP UPL Gap Data'!$J:$J,(MATCH($B:$B,'IP UPL Gap Data'!$D:$D,0))),0)</f>
        <v>21676971.933120806</v>
      </c>
      <c r="R163" s="9">
        <f>IFERROR(INDEX('OP UPL Gap Data'!G:G,(MATCH('UPL UHRIP Analysis by Provider'!$B:$B,'OP UPL Gap Data'!$D:$D,0))),0)</f>
        <v>8879484.5401253048</v>
      </c>
      <c r="S163" s="9">
        <f>IFERROR(INDEX('OP UPL Gap Data'!H:H,(MATCH('UPL UHRIP Analysis by Provider'!$B:$B,'OP UPL Gap Data'!$D:$D,0))),0)</f>
        <v>7609929.1513087219</v>
      </c>
      <c r="T163" s="4">
        <f>IFERROR(INDEX('IP UPL Gap Data'!$H:$H,(MATCH($B:$B,'IP UPL Gap Data'!$D:$D,0))),0)</f>
        <v>7302431.8955405056</v>
      </c>
      <c r="U163" s="4">
        <f>IFERROR(INDEX('OP UPL Gap Data'!I:I,(MATCH('UPL UHRIP Analysis by Provider'!B:B,'OP UPL Gap Data'!D:D,0))),0)</f>
        <v>1269555.388816583</v>
      </c>
      <c r="V163" s="4">
        <f>IFERROR(INDEX('IP UPL Gap Data'!$N:$N,(MATCH($B:$B,'IP UPL Gap Data'!$D:$D,0))),0)</f>
        <v>0</v>
      </c>
    </row>
    <row r="164" spans="1:22">
      <c r="A164" s="10" t="s">
        <v>571</v>
      </c>
      <c r="B164" s="13" t="s">
        <v>571</v>
      </c>
      <c r="C164" s="11" t="s">
        <v>572</v>
      </c>
      <c r="D164" s="11"/>
      <c r="E164" s="12" t="s">
        <v>573</v>
      </c>
      <c r="F164" s="11" t="s">
        <v>226</v>
      </c>
      <c r="G164" s="11" t="s">
        <v>304</v>
      </c>
      <c r="H164" s="13" t="s">
        <v>1618</v>
      </c>
      <c r="I164" s="9">
        <f>IFERROR(INDEX('PGY4 AA Encounters IP OP Split'!$L:$L,(MATCH($B:$B,'PGY4 AA Encounters IP OP Split'!$D:$D,0))),0)</f>
        <v>7469046.5339203803</v>
      </c>
      <c r="J164" s="9">
        <f>IFERROR(INDEX('PGY4 AA Encounters IP OP Split'!$M:$M,(MATCH($B:$B,'PGY4 AA Encounters IP OP Split'!$D:$D,0))),0)</f>
        <v>6583407.436289601</v>
      </c>
      <c r="K164" s="9">
        <f t="shared" si="8"/>
        <v>14052453.970209982</v>
      </c>
      <c r="L164" s="71">
        <f>INDEX('Revised PGY4 Percent Increases'!J:J,(MATCH(H:H,'Revised PGY4 Percent Increases'!A:A,0)))</f>
        <v>1.7231677592740802</v>
      </c>
      <c r="M164" s="9">
        <f t="shared" si="9"/>
        <v>24214735.620148886</v>
      </c>
      <c r="N164" s="4">
        <f t="shared" si="10"/>
        <v>12870420.179769417</v>
      </c>
      <c r="O164" s="4">
        <f t="shared" si="11"/>
        <v>11344315.440379469</v>
      </c>
      <c r="P164" s="9">
        <f>IFERROR(INDEX('IP UPL Gap Data'!$I:$I,(MATCH($B:$B,'IP UPL Gap Data'!$D:$D,0))),0)</f>
        <v>12035596.881394554</v>
      </c>
      <c r="Q164" s="9">
        <f>IFERROR(INDEX('IP UPL Gap Data'!$J:$J,(MATCH($B:$B,'IP UPL Gap Data'!$D:$D,0))),0)</f>
        <v>7054606.5605033543</v>
      </c>
      <c r="R164" s="9">
        <f>IFERROR(INDEX('OP UPL Gap Data'!G:G,(MATCH('UPL UHRIP Analysis by Provider'!$B:$B,'OP UPL Gap Data'!$D:$D,0))),0)</f>
        <v>4782457.3954324806</v>
      </c>
      <c r="S164" s="9">
        <f>IFERROR(INDEX('OP UPL Gap Data'!H:H,(MATCH('UPL UHRIP Analysis by Provider'!$B:$B,'OP UPL Gap Data'!$D:$D,0))),0)</f>
        <v>4244023.6310738251</v>
      </c>
      <c r="T164" s="4">
        <f>IFERROR(INDEX('IP UPL Gap Data'!$H:$H,(MATCH($B:$B,'IP UPL Gap Data'!$D:$D,0))),0)</f>
        <v>4980990.3208911996</v>
      </c>
      <c r="U164" s="4">
        <f>IFERROR(INDEX('OP UPL Gap Data'!I:I,(MATCH('UPL UHRIP Analysis by Provider'!B:B,'OP UPL Gap Data'!D:D,0))),0)</f>
        <v>538433.76435865555</v>
      </c>
      <c r="V164" s="4">
        <f>IFERROR(INDEX('IP UPL Gap Data'!$N:$N,(MATCH($B:$B,'IP UPL Gap Data'!$D:$D,0))),0)</f>
        <v>0</v>
      </c>
    </row>
    <row r="165" spans="1:22">
      <c r="A165" s="10" t="s">
        <v>574</v>
      </c>
      <c r="B165" s="13" t="s">
        <v>574</v>
      </c>
      <c r="C165" s="11" t="s">
        <v>575</v>
      </c>
      <c r="D165" s="11"/>
      <c r="E165" s="12" t="s">
        <v>576</v>
      </c>
      <c r="F165" s="11" t="s">
        <v>226</v>
      </c>
      <c r="G165" s="11" t="s">
        <v>304</v>
      </c>
      <c r="H165" s="13" t="s">
        <v>1618</v>
      </c>
      <c r="I165" s="9">
        <f>IFERROR(INDEX('PGY4 AA Encounters IP OP Split'!$L:$L,(MATCH($B:$B,'PGY4 AA Encounters IP OP Split'!$D:$D,0))),0)</f>
        <v>1192220.4883806461</v>
      </c>
      <c r="J165" s="9">
        <f>IFERROR(INDEX('PGY4 AA Encounters IP OP Split'!$M:$M,(MATCH($B:$B,'PGY4 AA Encounters IP OP Split'!$D:$D,0))),0)</f>
        <v>966601.10049866105</v>
      </c>
      <c r="K165" s="9">
        <f t="shared" si="8"/>
        <v>2158821.5888793073</v>
      </c>
      <c r="L165" s="71">
        <f>INDEX('Revised PGY4 Percent Increases'!J:J,(MATCH(H:H,'Revised PGY4 Percent Increases'!A:A,0)))</f>
        <v>1.7231677592740802</v>
      </c>
      <c r="M165" s="9">
        <f t="shared" si="9"/>
        <v>3720011.7599816653</v>
      </c>
      <c r="N165" s="4">
        <f t="shared" si="10"/>
        <v>2054395.9075235275</v>
      </c>
      <c r="O165" s="4">
        <f t="shared" si="11"/>
        <v>1665615.8524581378</v>
      </c>
      <c r="P165" s="9">
        <f>IFERROR(INDEX('IP UPL Gap Data'!$I:$I,(MATCH($B:$B,'IP UPL Gap Data'!$D:$D,0))),0)</f>
        <v>1851149.4372129757</v>
      </c>
      <c r="Q165" s="9">
        <f>IFERROR(INDEX('IP UPL Gap Data'!$J:$J,(MATCH($B:$B,'IP UPL Gap Data'!$D:$D,0))),0)</f>
        <v>844190.75788590603</v>
      </c>
      <c r="R165" s="9">
        <f>IFERROR(INDEX('OP UPL Gap Data'!G:G,(MATCH('UPL UHRIP Analysis by Provider'!$B:$B,'OP UPL Gap Data'!$D:$D,0))),0)</f>
        <v>1935594.9713358509</v>
      </c>
      <c r="S165" s="9">
        <f>IFERROR(INDEX('OP UPL Gap Data'!H:H,(MATCH('UPL UHRIP Analysis by Provider'!$B:$B,'OP UPL Gap Data'!$D:$D,0))),0)</f>
        <v>1147461.1434563759</v>
      </c>
      <c r="T165" s="4">
        <f>IFERROR(INDEX('IP UPL Gap Data'!$H:$H,(MATCH($B:$B,'IP UPL Gap Data'!$D:$D,0))),0)</f>
        <v>1006958.6793270697</v>
      </c>
      <c r="U165" s="4">
        <f>IFERROR(INDEX('OP UPL Gap Data'!I:I,(MATCH('UPL UHRIP Analysis by Provider'!B:B,'OP UPL Gap Data'!D:D,0))),0)</f>
        <v>788133.82787947496</v>
      </c>
      <c r="V165" s="4">
        <f>IFERROR(INDEX('IP UPL Gap Data'!$N:$N,(MATCH($B:$B,'IP UPL Gap Data'!$D:$D,0))),0)</f>
        <v>0</v>
      </c>
    </row>
    <row r="166" spans="1:22">
      <c r="A166" s="10" t="s">
        <v>577</v>
      </c>
      <c r="B166" s="13" t="s">
        <v>577</v>
      </c>
      <c r="C166" s="11" t="s">
        <v>578</v>
      </c>
      <c r="D166" s="11"/>
      <c r="E166" s="12" t="s">
        <v>579</v>
      </c>
      <c r="F166" s="11" t="s">
        <v>226</v>
      </c>
      <c r="G166" s="11" t="s">
        <v>304</v>
      </c>
      <c r="H166" s="13" t="s">
        <v>1618</v>
      </c>
      <c r="I166" s="9">
        <f>IFERROR(INDEX('PGY4 AA Encounters IP OP Split'!$L:$L,(MATCH($B:$B,'PGY4 AA Encounters IP OP Split'!$D:$D,0))),0)</f>
        <v>7715143.2675780784</v>
      </c>
      <c r="J166" s="9">
        <f>IFERROR(INDEX('PGY4 AA Encounters IP OP Split'!$M:$M,(MATCH($B:$B,'PGY4 AA Encounters IP OP Split'!$D:$D,0))),0)</f>
        <v>6019879.4235790521</v>
      </c>
      <c r="K166" s="9">
        <f t="shared" si="8"/>
        <v>13735022.691157131</v>
      </c>
      <c r="L166" s="71">
        <f>INDEX('Revised PGY4 Percent Increases'!J:J,(MATCH(H:H,'Revised PGY4 Percent Increases'!A:A,0)))</f>
        <v>1.7231677592740802</v>
      </c>
      <c r="M166" s="9">
        <f t="shared" si="9"/>
        <v>23667748.274299879</v>
      </c>
      <c r="N166" s="4">
        <f t="shared" si="10"/>
        <v>13294486.136871023</v>
      </c>
      <c r="O166" s="4">
        <f t="shared" si="11"/>
        <v>10373262.137428857</v>
      </c>
      <c r="P166" s="9">
        <f>IFERROR(INDEX('IP UPL Gap Data'!$I:$I,(MATCH($B:$B,'IP UPL Gap Data'!$D:$D,0))),0)</f>
        <v>14229392.50878956</v>
      </c>
      <c r="Q166" s="9">
        <f>IFERROR(INDEX('IP UPL Gap Data'!$J:$J,(MATCH($B:$B,'IP UPL Gap Data'!$D:$D,0))),0)</f>
        <v>6808979.8838255024</v>
      </c>
      <c r="R166" s="9">
        <f>IFERROR(INDEX('OP UPL Gap Data'!G:G,(MATCH('UPL UHRIP Analysis by Provider'!$B:$B,'OP UPL Gap Data'!$D:$D,0))),0)</f>
        <v>6288596.0755884321</v>
      </c>
      <c r="S166" s="9">
        <f>IFERROR(INDEX('OP UPL Gap Data'!H:H,(MATCH('UPL UHRIP Analysis by Provider'!$B:$B,'OP UPL Gap Data'!$D:$D,0))),0)</f>
        <v>5114772.9963422818</v>
      </c>
      <c r="T166" s="4">
        <f>IFERROR(INDEX('IP UPL Gap Data'!$H:$H,(MATCH($B:$B,'IP UPL Gap Data'!$D:$D,0))),0)</f>
        <v>7420412.6249640575</v>
      </c>
      <c r="U166" s="4">
        <f>IFERROR(INDEX('OP UPL Gap Data'!I:I,(MATCH('UPL UHRIP Analysis by Provider'!B:B,'OP UPL Gap Data'!D:D,0))),0)</f>
        <v>1173823.0792461503</v>
      </c>
      <c r="V166" s="4">
        <f>IFERROR(INDEX('IP UPL Gap Data'!$N:$N,(MATCH($B:$B,'IP UPL Gap Data'!$D:$D,0))),0)</f>
        <v>0</v>
      </c>
    </row>
    <row r="167" spans="1:22">
      <c r="A167" s="10" t="s">
        <v>580</v>
      </c>
      <c r="B167" s="13" t="s">
        <v>580</v>
      </c>
      <c r="C167" s="11" t="s">
        <v>581</v>
      </c>
      <c r="D167" s="11"/>
      <c r="E167" s="12" t="s">
        <v>582</v>
      </c>
      <c r="F167" s="11" t="s">
        <v>226</v>
      </c>
      <c r="G167" s="11" t="s">
        <v>304</v>
      </c>
      <c r="H167" s="13" t="s">
        <v>1618</v>
      </c>
      <c r="I167" s="9">
        <f>IFERROR(INDEX('PGY4 AA Encounters IP OP Split'!$L:$L,(MATCH($B:$B,'PGY4 AA Encounters IP OP Split'!$D:$D,0))),0)</f>
        <v>27895486.518556479</v>
      </c>
      <c r="J167" s="9">
        <f>IFERROR(INDEX('PGY4 AA Encounters IP OP Split'!$M:$M,(MATCH($B:$B,'PGY4 AA Encounters IP OP Split'!$D:$D,0))),0)</f>
        <v>3362458.1098479</v>
      </c>
      <c r="K167" s="9">
        <f t="shared" si="8"/>
        <v>31257944.628404379</v>
      </c>
      <c r="L167" s="71">
        <f>INDEX('Revised PGY4 Percent Increases'!J:J,(MATCH(H:H,'Revised PGY4 Percent Increases'!A:A,0)))</f>
        <v>1.7231677592740802</v>
      </c>
      <c r="M167" s="9">
        <f t="shared" si="9"/>
        <v>53862682.404840842</v>
      </c>
      <c r="N167" s="4">
        <f t="shared" si="10"/>
        <v>48068602.99804128</v>
      </c>
      <c r="O167" s="4">
        <f t="shared" si="11"/>
        <v>5794079.4067995651</v>
      </c>
      <c r="P167" s="9">
        <f>IFERROR(INDEX('IP UPL Gap Data'!$I:$I,(MATCH($B:$B,'IP UPL Gap Data'!$D:$D,0))),0)</f>
        <v>611945199.33814895</v>
      </c>
      <c r="Q167" s="9">
        <f>IFERROR(INDEX('IP UPL Gap Data'!$J:$J,(MATCH($B:$B,'IP UPL Gap Data'!$D:$D,0))),0)</f>
        <v>39430669.944463134</v>
      </c>
      <c r="R167" s="9">
        <f>IFERROR(INDEX('OP UPL Gap Data'!G:G,(MATCH('UPL UHRIP Analysis by Provider'!$B:$B,'OP UPL Gap Data'!$D:$D,0))),0)</f>
        <v>4775463.5719298096</v>
      </c>
      <c r="S167" s="9">
        <f>IFERROR(INDEX('OP UPL Gap Data'!H:H,(MATCH('UPL UHRIP Analysis by Provider'!$B:$B,'OP UPL Gap Data'!$D:$D,0))),0)</f>
        <v>3393599.9937583893</v>
      </c>
      <c r="T167" s="4">
        <f>IFERROR(INDEX('IP UPL Gap Data'!$H:$H,(MATCH($B:$B,'IP UPL Gap Data'!$D:$D,0))),0)</f>
        <v>572514529.39368582</v>
      </c>
      <c r="U167" s="4">
        <f>IFERROR(INDEX('OP UPL Gap Data'!I:I,(MATCH('UPL UHRIP Analysis by Provider'!B:B,'OP UPL Gap Data'!D:D,0))),0)</f>
        <v>1381863.5781714204</v>
      </c>
      <c r="V167" s="4">
        <f>IFERROR(INDEX('IP UPL Gap Data'!$N:$N,(MATCH($B:$B,'IP UPL Gap Data'!$D:$D,0))),0)</f>
        <v>0</v>
      </c>
    </row>
    <row r="168" spans="1:22">
      <c r="A168" s="10" t="s">
        <v>583</v>
      </c>
      <c r="B168" s="13" t="s">
        <v>583</v>
      </c>
      <c r="C168" s="11" t="s">
        <v>584</v>
      </c>
      <c r="D168" s="11"/>
      <c r="E168" s="12" t="s">
        <v>585</v>
      </c>
      <c r="F168" s="11" t="s">
        <v>226</v>
      </c>
      <c r="G168" s="11" t="s">
        <v>304</v>
      </c>
      <c r="H168" s="13" t="s">
        <v>1618</v>
      </c>
      <c r="I168" s="9">
        <f>IFERROR(INDEX('PGY4 AA Encounters IP OP Split'!$L:$L,(MATCH($B:$B,'PGY4 AA Encounters IP OP Split'!$D:$D,0))),0)</f>
        <v>0</v>
      </c>
      <c r="J168" s="9">
        <f>IFERROR(INDEX('PGY4 AA Encounters IP OP Split'!$M:$M,(MATCH($B:$B,'PGY4 AA Encounters IP OP Split'!$D:$D,0))),0)</f>
        <v>0</v>
      </c>
      <c r="K168" s="9">
        <f t="shared" si="8"/>
        <v>0</v>
      </c>
      <c r="L168" s="71">
        <f>INDEX('Revised PGY4 Percent Increases'!J:J,(MATCH(H:H,'Revised PGY4 Percent Increases'!A:A,0)))</f>
        <v>1.7231677592740802</v>
      </c>
      <c r="M168" s="9">
        <f t="shared" si="9"/>
        <v>0</v>
      </c>
      <c r="N168" s="4">
        <f t="shared" si="10"/>
        <v>0</v>
      </c>
      <c r="O168" s="4">
        <f t="shared" si="11"/>
        <v>0</v>
      </c>
      <c r="P168" s="9">
        <f>IFERROR(INDEX('IP UPL Gap Data'!$I:$I,(MATCH($B:$B,'IP UPL Gap Data'!$D:$D,0))),0)</f>
        <v>25267.718313436428</v>
      </c>
      <c r="Q168" s="9">
        <f>IFERROR(INDEX('IP UPL Gap Data'!$J:$J,(MATCH($B:$B,'IP UPL Gap Data'!$D:$D,0))),0)</f>
        <v>0</v>
      </c>
      <c r="R168" s="9">
        <f>IFERROR(INDEX('OP UPL Gap Data'!G:G,(MATCH('UPL UHRIP Analysis by Provider'!$B:$B,'OP UPL Gap Data'!$D:$D,0))),0)</f>
        <v>0</v>
      </c>
      <c r="S168" s="9">
        <f>IFERROR(INDEX('OP UPL Gap Data'!H:H,(MATCH('UPL UHRIP Analysis by Provider'!$B:$B,'OP UPL Gap Data'!$D:$D,0))),0)</f>
        <v>0</v>
      </c>
      <c r="T168" s="4">
        <f>IFERROR(INDEX('IP UPL Gap Data'!$H:$H,(MATCH($B:$B,'IP UPL Gap Data'!$D:$D,0))),0)</f>
        <v>25267.718313436428</v>
      </c>
      <c r="U168" s="4">
        <f>IFERROR(INDEX('OP UPL Gap Data'!I:I,(MATCH('UPL UHRIP Analysis by Provider'!B:B,'OP UPL Gap Data'!D:D,0))),0)</f>
        <v>0</v>
      </c>
      <c r="V168" s="4">
        <f>IFERROR(INDEX('IP UPL Gap Data'!$N:$N,(MATCH($B:$B,'IP UPL Gap Data'!$D:$D,0))),0)</f>
        <v>0</v>
      </c>
    </row>
    <row r="169" spans="1:22">
      <c r="A169" s="10" t="s">
        <v>586</v>
      </c>
      <c r="B169" s="13" t="s">
        <v>586</v>
      </c>
      <c r="C169" s="11" t="s">
        <v>587</v>
      </c>
      <c r="D169" s="11"/>
      <c r="E169" s="12" t="s">
        <v>588</v>
      </c>
      <c r="F169" s="11" t="s">
        <v>226</v>
      </c>
      <c r="G169" s="11" t="s">
        <v>304</v>
      </c>
      <c r="H169" s="13" t="s">
        <v>1618</v>
      </c>
      <c r="I169" s="9">
        <f>IFERROR(INDEX('PGY4 AA Encounters IP OP Split'!$L:$L,(MATCH($B:$B,'PGY4 AA Encounters IP OP Split'!$D:$D,0))),0)</f>
        <v>0</v>
      </c>
      <c r="J169" s="9">
        <f>IFERROR(INDEX('PGY4 AA Encounters IP OP Split'!$M:$M,(MATCH($B:$B,'PGY4 AA Encounters IP OP Split'!$D:$D,0))),0)</f>
        <v>0</v>
      </c>
      <c r="K169" s="9">
        <f t="shared" si="8"/>
        <v>0</v>
      </c>
      <c r="L169" s="71">
        <f>INDEX('Revised PGY4 Percent Increases'!J:J,(MATCH(H:H,'Revised PGY4 Percent Increases'!A:A,0)))</f>
        <v>1.7231677592740802</v>
      </c>
      <c r="M169" s="9">
        <f t="shared" si="9"/>
        <v>0</v>
      </c>
      <c r="N169" s="4">
        <f t="shared" si="10"/>
        <v>0</v>
      </c>
      <c r="O169" s="4">
        <f t="shared" si="11"/>
        <v>0</v>
      </c>
      <c r="P169" s="9">
        <f>IFERROR(INDEX('IP UPL Gap Data'!$I:$I,(MATCH($B:$B,'IP UPL Gap Data'!$D:$D,0))),0)</f>
        <v>326797.57132759574</v>
      </c>
      <c r="Q169" s="9">
        <f>IFERROR(INDEX('IP UPL Gap Data'!$J:$J,(MATCH($B:$B,'IP UPL Gap Data'!$D:$D,0))),0)</f>
        <v>0</v>
      </c>
      <c r="R169" s="9">
        <f>IFERROR(INDEX('OP UPL Gap Data'!G:G,(MATCH('UPL UHRIP Analysis by Provider'!$B:$B,'OP UPL Gap Data'!$D:$D,0))),0)</f>
        <v>1188.7109203479577</v>
      </c>
      <c r="S169" s="9">
        <f>IFERROR(INDEX('OP UPL Gap Data'!H:H,(MATCH('UPL UHRIP Analysis by Provider'!$B:$B,'OP UPL Gap Data'!$D:$D,0))),0)</f>
        <v>882.62</v>
      </c>
      <c r="T169" s="4">
        <f>IFERROR(INDEX('IP UPL Gap Data'!$H:$H,(MATCH($B:$B,'IP UPL Gap Data'!$D:$D,0))),0)</f>
        <v>326797.57132759574</v>
      </c>
      <c r="U169" s="4">
        <f>IFERROR(INDEX('OP UPL Gap Data'!I:I,(MATCH('UPL UHRIP Analysis by Provider'!B:B,'OP UPL Gap Data'!D:D,0))),0)</f>
        <v>306.09092034795765</v>
      </c>
      <c r="V169" s="4">
        <f>IFERROR(INDEX('IP UPL Gap Data'!$N:$N,(MATCH($B:$B,'IP UPL Gap Data'!$D:$D,0))),0)</f>
        <v>0</v>
      </c>
    </row>
    <row r="170" spans="1:22" ht="23.5">
      <c r="A170" s="10" t="s">
        <v>592</v>
      </c>
      <c r="B170" s="13" t="s">
        <v>592</v>
      </c>
      <c r="C170" s="11" t="s">
        <v>593</v>
      </c>
      <c r="D170" s="11"/>
      <c r="E170" s="12" t="s">
        <v>594</v>
      </c>
      <c r="F170" s="11" t="s">
        <v>226</v>
      </c>
      <c r="G170" s="11" t="s">
        <v>304</v>
      </c>
      <c r="H170" s="13" t="s">
        <v>1618</v>
      </c>
      <c r="I170" s="9">
        <f>IFERROR(INDEX('PGY4 AA Encounters IP OP Split'!$L:$L,(MATCH($B:$B,'PGY4 AA Encounters IP OP Split'!$D:$D,0))),0)</f>
        <v>0</v>
      </c>
      <c r="J170" s="9">
        <f>IFERROR(INDEX('PGY4 AA Encounters IP OP Split'!$M:$M,(MATCH($B:$B,'PGY4 AA Encounters IP OP Split'!$D:$D,0))),0)</f>
        <v>0</v>
      </c>
      <c r="K170" s="9">
        <f t="shared" si="8"/>
        <v>0</v>
      </c>
      <c r="L170" s="71">
        <f>INDEX('Revised PGY4 Percent Increases'!J:J,(MATCH(H:H,'Revised PGY4 Percent Increases'!A:A,0)))</f>
        <v>1.7231677592740802</v>
      </c>
      <c r="M170" s="9">
        <f t="shared" si="9"/>
        <v>0</v>
      </c>
      <c r="N170" s="4">
        <f t="shared" si="10"/>
        <v>0</v>
      </c>
      <c r="O170" s="4">
        <f t="shared" si="11"/>
        <v>0</v>
      </c>
      <c r="P170" s="9">
        <f>IFERROR(INDEX('IP UPL Gap Data'!$I:$I,(MATCH($B:$B,'IP UPL Gap Data'!$D:$D,0))),0)</f>
        <v>0</v>
      </c>
      <c r="Q170" s="9">
        <f>IFERROR(INDEX('IP UPL Gap Data'!$J:$J,(MATCH($B:$B,'IP UPL Gap Data'!$D:$D,0))),0)</f>
        <v>0</v>
      </c>
      <c r="R170" s="9">
        <f>IFERROR(INDEX('OP UPL Gap Data'!G:G,(MATCH('UPL UHRIP Analysis by Provider'!$B:$B,'OP UPL Gap Data'!$D:$D,0))),0)</f>
        <v>0</v>
      </c>
      <c r="S170" s="9">
        <f>IFERROR(INDEX('OP UPL Gap Data'!H:H,(MATCH('UPL UHRIP Analysis by Provider'!$B:$B,'OP UPL Gap Data'!$D:$D,0))),0)</f>
        <v>0</v>
      </c>
      <c r="T170" s="4">
        <f>IFERROR(INDEX('IP UPL Gap Data'!$H:$H,(MATCH($B:$B,'IP UPL Gap Data'!$D:$D,0))),0)</f>
        <v>0</v>
      </c>
      <c r="U170" s="4">
        <f>IFERROR(INDEX('OP UPL Gap Data'!I:I,(MATCH('UPL UHRIP Analysis by Provider'!B:B,'OP UPL Gap Data'!D:D,0))),0)</f>
        <v>0</v>
      </c>
      <c r="V170" s="4">
        <f>IFERROR(INDEX('IP UPL Gap Data'!$N:$N,(MATCH($B:$B,'IP UPL Gap Data'!$D:$D,0))),0)</f>
        <v>0</v>
      </c>
    </row>
    <row r="171" spans="1:22" ht="23.5">
      <c r="A171" s="10" t="s">
        <v>655</v>
      </c>
      <c r="B171" s="13" t="s">
        <v>655</v>
      </c>
      <c r="C171" s="11" t="s">
        <v>656</v>
      </c>
      <c r="D171" s="11"/>
      <c r="E171" s="12" t="s">
        <v>657</v>
      </c>
      <c r="F171" s="11" t="s">
        <v>226</v>
      </c>
      <c r="G171" s="11" t="s">
        <v>304</v>
      </c>
      <c r="H171" s="13" t="s">
        <v>1618</v>
      </c>
      <c r="I171" s="9">
        <f>IFERROR(INDEX('PGY4 AA Encounters IP OP Split'!$L:$L,(MATCH($B:$B,'PGY4 AA Encounters IP OP Split'!$D:$D,0))),0)</f>
        <v>825687.99263796001</v>
      </c>
      <c r="J171" s="9">
        <f>IFERROR(INDEX('PGY4 AA Encounters IP OP Split'!$M:$M,(MATCH($B:$B,'PGY4 AA Encounters IP OP Split'!$D:$D,0))),0)</f>
        <v>2249811.7845350155</v>
      </c>
      <c r="K171" s="9">
        <f t="shared" si="8"/>
        <v>3075499.7771729752</v>
      </c>
      <c r="L171" s="71">
        <f>INDEX('Revised PGY4 Percent Increases'!J:J,(MATCH(H:H,'Revised PGY4 Percent Increases'!A:A,0)))</f>
        <v>1.7231677592740802</v>
      </c>
      <c r="M171" s="9">
        <f t="shared" si="9"/>
        <v>5299602.0596790882</v>
      </c>
      <c r="N171" s="4">
        <f t="shared" si="10"/>
        <v>1422798.9281334667</v>
      </c>
      <c r="O171" s="4">
        <f t="shared" si="11"/>
        <v>3876803.1315456224</v>
      </c>
      <c r="P171" s="9">
        <f>IFERROR(INDEX('IP UPL Gap Data'!$I:$I,(MATCH($B:$B,'IP UPL Gap Data'!$D:$D,0))),0)</f>
        <v>1361602.7303825091</v>
      </c>
      <c r="Q171" s="9">
        <f>IFERROR(INDEX('IP UPL Gap Data'!$J:$J,(MATCH($B:$B,'IP UPL Gap Data'!$D:$D,0))),0)</f>
        <v>1014523.0765771813</v>
      </c>
      <c r="R171" s="9">
        <f>IFERROR(INDEX('OP UPL Gap Data'!G:G,(MATCH('UPL UHRIP Analysis by Provider'!$B:$B,'OP UPL Gap Data'!$D:$D,0))),0)</f>
        <v>2460561.3666788614</v>
      </c>
      <c r="S171" s="9">
        <f>IFERROR(INDEX('OP UPL Gap Data'!H:H,(MATCH('UPL UHRIP Analysis by Provider'!$B:$B,'OP UPL Gap Data'!$D:$D,0))),0)</f>
        <v>1870014.9167114096</v>
      </c>
      <c r="T171" s="4">
        <f>IFERROR(INDEX('IP UPL Gap Data'!$H:$H,(MATCH($B:$B,'IP UPL Gap Data'!$D:$D,0))),0)</f>
        <v>347079.65380532772</v>
      </c>
      <c r="U171" s="4">
        <f>IFERROR(INDEX('OP UPL Gap Data'!I:I,(MATCH('UPL UHRIP Analysis by Provider'!B:B,'OP UPL Gap Data'!D:D,0))),0)</f>
        <v>590546.44996745186</v>
      </c>
      <c r="V171" s="4">
        <f>IFERROR(INDEX('IP UPL Gap Data'!$N:$N,(MATCH($B:$B,'IP UPL Gap Data'!$D:$D,0))),0)</f>
        <v>0</v>
      </c>
    </row>
    <row r="172" spans="1:22">
      <c r="A172" s="10" t="s">
        <v>697</v>
      </c>
      <c r="B172" s="13" t="s">
        <v>697</v>
      </c>
      <c r="C172" s="11" t="s">
        <v>698</v>
      </c>
      <c r="D172" s="11"/>
      <c r="E172" s="12" t="s">
        <v>699</v>
      </c>
      <c r="F172" s="11" t="s">
        <v>226</v>
      </c>
      <c r="G172" s="11" t="s">
        <v>304</v>
      </c>
      <c r="H172" s="13" t="s">
        <v>1618</v>
      </c>
      <c r="I172" s="9">
        <f>IFERROR(INDEX('PGY4 AA Encounters IP OP Split'!$L:$L,(MATCH($B:$B,'PGY4 AA Encounters IP OP Split'!$D:$D,0))),0)</f>
        <v>707756.68848913035</v>
      </c>
      <c r="J172" s="9">
        <f>IFERROR(INDEX('PGY4 AA Encounters IP OP Split'!$M:$M,(MATCH($B:$B,'PGY4 AA Encounters IP OP Split'!$D:$D,0))),0)</f>
        <v>3477974.0094096656</v>
      </c>
      <c r="K172" s="9">
        <f t="shared" si="8"/>
        <v>4185730.6978987958</v>
      </c>
      <c r="L172" s="71">
        <f>INDEX('Revised PGY4 Percent Increases'!J:J,(MATCH(H:H,'Revised PGY4 Percent Increases'!A:A,0)))</f>
        <v>1.7231677592740802</v>
      </c>
      <c r="M172" s="9">
        <f t="shared" si="9"/>
        <v>7212716.1876229998</v>
      </c>
      <c r="N172" s="4">
        <f t="shared" si="10"/>
        <v>1219583.5070150578</v>
      </c>
      <c r="O172" s="4">
        <f t="shared" si="11"/>
        <v>5993132.6806079419</v>
      </c>
      <c r="P172" s="9">
        <f>IFERROR(INDEX('IP UPL Gap Data'!$I:$I,(MATCH($B:$B,'IP UPL Gap Data'!$D:$D,0))),0)</f>
        <v>3529442.8704002565</v>
      </c>
      <c r="Q172" s="9">
        <f>IFERROR(INDEX('IP UPL Gap Data'!$J:$J,(MATCH($B:$B,'IP UPL Gap Data'!$D:$D,0))),0)</f>
        <v>834145.62996644294</v>
      </c>
      <c r="R172" s="9">
        <f>IFERROR(INDEX('OP UPL Gap Data'!G:G,(MATCH('UPL UHRIP Analysis by Provider'!$B:$B,'OP UPL Gap Data'!$D:$D,0))),0)</f>
        <v>4297432.2287557386</v>
      </c>
      <c r="S172" s="9">
        <f>IFERROR(INDEX('OP UPL Gap Data'!H:H,(MATCH('UPL UHRIP Analysis by Provider'!$B:$B,'OP UPL Gap Data'!$D:$D,0))),0)</f>
        <v>1315784.7340268465</v>
      </c>
      <c r="T172" s="4">
        <f>IFERROR(INDEX('IP UPL Gap Data'!$H:$H,(MATCH($B:$B,'IP UPL Gap Data'!$D:$D,0))),0)</f>
        <v>2695297.2404338135</v>
      </c>
      <c r="U172" s="4">
        <f>IFERROR(INDEX('OP UPL Gap Data'!I:I,(MATCH('UPL UHRIP Analysis by Provider'!B:B,'OP UPL Gap Data'!D:D,0))),0)</f>
        <v>2981647.4947288921</v>
      </c>
      <c r="V172" s="4">
        <f>IFERROR(INDEX('IP UPL Gap Data'!$N:$N,(MATCH($B:$B,'IP UPL Gap Data'!$D:$D,0))),0)</f>
        <v>0</v>
      </c>
    </row>
    <row r="173" spans="1:22" ht="23.5">
      <c r="A173" s="10" t="s">
        <v>769</v>
      </c>
      <c r="B173" s="13" t="s">
        <v>769</v>
      </c>
      <c r="C173" s="11" t="s">
        <v>770</v>
      </c>
      <c r="D173" s="11"/>
      <c r="E173" s="12" t="s">
        <v>771</v>
      </c>
      <c r="F173" s="11" t="s">
        <v>226</v>
      </c>
      <c r="G173" s="11" t="s">
        <v>304</v>
      </c>
      <c r="H173" s="13" t="s">
        <v>1618</v>
      </c>
      <c r="I173" s="9">
        <f>IFERROR(INDEX('PGY4 AA Encounters IP OP Split'!$L:$L,(MATCH($B:$B,'PGY4 AA Encounters IP OP Split'!$D:$D,0))),0)</f>
        <v>12309256.943008762</v>
      </c>
      <c r="J173" s="9">
        <f>IFERROR(INDEX('PGY4 AA Encounters IP OP Split'!$M:$M,(MATCH($B:$B,'PGY4 AA Encounters IP OP Split'!$D:$D,0))),0)</f>
        <v>4129756.5784414066</v>
      </c>
      <c r="K173" s="9">
        <f t="shared" si="8"/>
        <v>16439013.521450169</v>
      </c>
      <c r="L173" s="71">
        <f>INDEX('Revised PGY4 Percent Increases'!J:J,(MATCH(H:H,'Revised PGY4 Percent Increases'!A:A,0)))</f>
        <v>1.7231677592740802</v>
      </c>
      <c r="M173" s="9">
        <f t="shared" si="9"/>
        <v>28327178.094433594</v>
      </c>
      <c r="N173" s="4">
        <f t="shared" si="10"/>
        <v>21210914.704813324</v>
      </c>
      <c r="O173" s="4">
        <f t="shared" si="11"/>
        <v>7116263.3896202706</v>
      </c>
      <c r="P173" s="9">
        <f>IFERROR(INDEX('IP UPL Gap Data'!$I:$I,(MATCH($B:$B,'IP UPL Gap Data'!$D:$D,0))),0)</f>
        <v>25314954.545602709</v>
      </c>
      <c r="Q173" s="9">
        <f>IFERROR(INDEX('IP UPL Gap Data'!$J:$J,(MATCH($B:$B,'IP UPL Gap Data'!$D:$D,0))),0)</f>
        <v>11836330.626241611</v>
      </c>
      <c r="R173" s="9">
        <f>IFERROR(INDEX('OP UPL Gap Data'!G:G,(MATCH('UPL UHRIP Analysis by Provider'!$B:$B,'OP UPL Gap Data'!$D:$D,0))),0)</f>
        <v>10854894.083282154</v>
      </c>
      <c r="S173" s="9">
        <f>IFERROR(INDEX('OP UPL Gap Data'!H:H,(MATCH('UPL UHRIP Analysis by Provider'!$B:$B,'OP UPL Gap Data'!$D:$D,0))),0)</f>
        <v>6531540.3488255013</v>
      </c>
      <c r="T173" s="4">
        <f>IFERROR(INDEX('IP UPL Gap Data'!$H:$H,(MATCH($B:$B,'IP UPL Gap Data'!$D:$D,0))),0)</f>
        <v>13478623.919361098</v>
      </c>
      <c r="U173" s="4">
        <f>IFERROR(INDEX('OP UPL Gap Data'!I:I,(MATCH('UPL UHRIP Analysis by Provider'!B:B,'OP UPL Gap Data'!D:D,0))),0)</f>
        <v>4323353.7344566528</v>
      </c>
      <c r="V173" s="4">
        <f>IFERROR(INDEX('IP UPL Gap Data'!$N:$N,(MATCH($B:$B,'IP UPL Gap Data'!$D:$D,0))),0)</f>
        <v>0</v>
      </c>
    </row>
    <row r="174" spans="1:22">
      <c r="A174" s="10" t="s">
        <v>781</v>
      </c>
      <c r="B174" s="13" t="s">
        <v>781</v>
      </c>
      <c r="C174" s="11" t="s">
        <v>782</v>
      </c>
      <c r="D174" s="11"/>
      <c r="E174" s="12" t="s">
        <v>783</v>
      </c>
      <c r="F174" s="11" t="s">
        <v>226</v>
      </c>
      <c r="G174" s="11" t="s">
        <v>304</v>
      </c>
      <c r="H174" s="13" t="s">
        <v>1618</v>
      </c>
      <c r="I174" s="9">
        <f>IFERROR(INDEX('PGY4 AA Encounters IP OP Split'!$L:$L,(MATCH($B:$B,'PGY4 AA Encounters IP OP Split'!$D:$D,0))),0)</f>
        <v>13921167.124356158</v>
      </c>
      <c r="J174" s="9">
        <f>IFERROR(INDEX('PGY4 AA Encounters IP OP Split'!$M:$M,(MATCH($B:$B,'PGY4 AA Encounters IP OP Split'!$D:$D,0))),0)</f>
        <v>8434518.9711771663</v>
      </c>
      <c r="K174" s="9">
        <f t="shared" si="8"/>
        <v>22355686.095533326</v>
      </c>
      <c r="L174" s="71">
        <f>INDEX('Revised PGY4 Percent Increases'!J:J,(MATCH(H:H,'Revised PGY4 Percent Increases'!A:A,0)))</f>
        <v>1.7231677592740802</v>
      </c>
      <c r="M174" s="9">
        <f t="shared" si="9"/>
        <v>38522597.516274869</v>
      </c>
      <c r="N174" s="4">
        <f t="shared" si="10"/>
        <v>23988506.360156789</v>
      </c>
      <c r="O174" s="4">
        <f t="shared" si="11"/>
        <v>14534091.156118078</v>
      </c>
      <c r="P174" s="9">
        <f>IFERROR(INDEX('IP UPL Gap Data'!$I:$I,(MATCH($B:$B,'IP UPL Gap Data'!$D:$D,0))),0)</f>
        <v>16952863.054421451</v>
      </c>
      <c r="Q174" s="9">
        <f>IFERROR(INDEX('IP UPL Gap Data'!$J:$J,(MATCH($B:$B,'IP UPL Gap Data'!$D:$D,0))),0)</f>
        <v>10572561.298691275</v>
      </c>
      <c r="R174" s="9">
        <f>IFERROR(INDEX('OP UPL Gap Data'!G:G,(MATCH('UPL UHRIP Analysis by Provider'!$B:$B,'OP UPL Gap Data'!$D:$D,0))),0)</f>
        <v>7714868.7730419021</v>
      </c>
      <c r="S174" s="9">
        <f>IFERROR(INDEX('OP UPL Gap Data'!H:H,(MATCH('UPL UHRIP Analysis by Provider'!$B:$B,'OP UPL Gap Data'!$D:$D,0))),0)</f>
        <v>7221196.9272483215</v>
      </c>
      <c r="T174" s="4">
        <f>IFERROR(INDEX('IP UPL Gap Data'!$H:$H,(MATCH($B:$B,'IP UPL Gap Data'!$D:$D,0))),0)</f>
        <v>6380301.7557301763</v>
      </c>
      <c r="U174" s="4">
        <f>IFERROR(INDEX('OP UPL Gap Data'!I:I,(MATCH('UPL UHRIP Analysis by Provider'!B:B,'OP UPL Gap Data'!D:D,0))),0)</f>
        <v>493671.84579358064</v>
      </c>
      <c r="V174" s="4">
        <f>IFERROR(INDEX('IP UPL Gap Data'!$N:$N,(MATCH($B:$B,'IP UPL Gap Data'!$D:$D,0))),0)</f>
        <v>0</v>
      </c>
    </row>
    <row r="175" spans="1:22">
      <c r="A175" s="10" t="s">
        <v>847</v>
      </c>
      <c r="B175" s="13" t="s">
        <v>847</v>
      </c>
      <c r="C175" s="11" t="s">
        <v>848</v>
      </c>
      <c r="D175" s="11"/>
      <c r="E175" s="12" t="s">
        <v>849</v>
      </c>
      <c r="F175" s="11" t="s">
        <v>226</v>
      </c>
      <c r="G175" s="11" t="s">
        <v>304</v>
      </c>
      <c r="H175" s="13" t="s">
        <v>1618</v>
      </c>
      <c r="I175" s="9">
        <f>IFERROR(INDEX('PGY4 AA Encounters IP OP Split'!$L:$L,(MATCH($B:$B,'PGY4 AA Encounters IP OP Split'!$D:$D,0))),0)</f>
        <v>101855764.60817504</v>
      </c>
      <c r="J175" s="9">
        <f>IFERROR(INDEX('PGY4 AA Encounters IP OP Split'!$M:$M,(MATCH($B:$B,'PGY4 AA Encounters IP OP Split'!$D:$D,0))),0)</f>
        <v>28097992.9098024</v>
      </c>
      <c r="K175" s="9">
        <f t="shared" si="8"/>
        <v>129953757.51797745</v>
      </c>
      <c r="L175" s="71">
        <f>INDEX('Revised PGY4 Percent Increases'!J:J,(MATCH(H:H,'Revised PGY4 Percent Increases'!A:A,0)))</f>
        <v>1.7231677592740802</v>
      </c>
      <c r="M175" s="9">
        <f t="shared" si="9"/>
        <v>223932125.15150034</v>
      </c>
      <c r="N175" s="4">
        <f t="shared" si="10"/>
        <v>175514569.66901714</v>
      </c>
      <c r="O175" s="4">
        <f t="shared" si="11"/>
        <v>48417555.482483193</v>
      </c>
      <c r="P175" s="9">
        <f>IFERROR(INDEX('IP UPL Gap Data'!$I:$I,(MATCH($B:$B,'IP UPL Gap Data'!$D:$D,0))),0)</f>
        <v>170190017.83325338</v>
      </c>
      <c r="Q175" s="9">
        <f>IFERROR(INDEX('IP UPL Gap Data'!$J:$J,(MATCH($B:$B,'IP UPL Gap Data'!$D:$D,0))),0)</f>
        <v>101544284.41409397</v>
      </c>
      <c r="R175" s="9">
        <f>IFERROR(INDEX('OP UPL Gap Data'!G:G,(MATCH('UPL UHRIP Analysis by Provider'!$B:$B,'OP UPL Gap Data'!$D:$D,0))),0)</f>
        <v>36960093.664363481</v>
      </c>
      <c r="S175" s="9">
        <f>IFERROR(INDEX('OP UPL Gap Data'!H:H,(MATCH('UPL UHRIP Analysis by Provider'!$B:$B,'OP UPL Gap Data'!$D:$D,0))),0)</f>
        <v>21745676.581308722</v>
      </c>
      <c r="T175" s="4">
        <f>IFERROR(INDEX('IP UPL Gap Data'!$H:$H,(MATCH($B:$B,'IP UPL Gap Data'!$D:$D,0))),0)</f>
        <v>68645733.419159412</v>
      </c>
      <c r="U175" s="4">
        <f>IFERROR(INDEX('OP UPL Gap Data'!I:I,(MATCH('UPL UHRIP Analysis by Provider'!B:B,'OP UPL Gap Data'!D:D,0))),0)</f>
        <v>15214417.083054759</v>
      </c>
      <c r="V175" s="4">
        <f>IFERROR(INDEX('IP UPL Gap Data'!$N:$N,(MATCH($B:$B,'IP UPL Gap Data'!$D:$D,0))),0)</f>
        <v>0</v>
      </c>
    </row>
    <row r="176" spans="1:22">
      <c r="A176" s="10" t="s">
        <v>850</v>
      </c>
      <c r="B176" s="13" t="s">
        <v>850</v>
      </c>
      <c r="C176" s="11" t="s">
        <v>851</v>
      </c>
      <c r="D176" s="11"/>
      <c r="E176" s="12" t="s">
        <v>852</v>
      </c>
      <c r="F176" s="11" t="s">
        <v>226</v>
      </c>
      <c r="G176" s="11" t="s">
        <v>304</v>
      </c>
      <c r="H176" s="13" t="s">
        <v>1618</v>
      </c>
      <c r="I176" s="9">
        <f>IFERROR(INDEX('PGY4 AA Encounters IP OP Split'!$L:$L,(MATCH($B:$B,'PGY4 AA Encounters IP OP Split'!$D:$D,0))),0)</f>
        <v>7087890.282817116</v>
      </c>
      <c r="J176" s="9">
        <f>IFERROR(INDEX('PGY4 AA Encounters IP OP Split'!$M:$M,(MATCH($B:$B,'PGY4 AA Encounters IP OP Split'!$D:$D,0))),0)</f>
        <v>4853660.0917182975</v>
      </c>
      <c r="K176" s="9">
        <f t="shared" si="8"/>
        <v>11941550.374535413</v>
      </c>
      <c r="L176" s="71">
        <f>INDEX('Revised PGY4 Percent Increases'!J:J,(MATCH(H:H,'Revised PGY4 Percent Increases'!A:A,0)))</f>
        <v>1.7231677592740802</v>
      </c>
      <c r="M176" s="9">
        <f t="shared" si="9"/>
        <v>20577294.601146743</v>
      </c>
      <c r="N176" s="4">
        <f t="shared" si="10"/>
        <v>12213624.016622497</v>
      </c>
      <c r="O176" s="4">
        <f t="shared" si="11"/>
        <v>8363670.584524245</v>
      </c>
      <c r="P176" s="9">
        <f>IFERROR(INDEX('IP UPL Gap Data'!$I:$I,(MATCH($B:$B,'IP UPL Gap Data'!$D:$D,0))),0)</f>
        <v>12956103.329255989</v>
      </c>
      <c r="Q176" s="9">
        <f>IFERROR(INDEX('IP UPL Gap Data'!$J:$J,(MATCH($B:$B,'IP UPL Gap Data'!$D:$D,0))),0)</f>
        <v>6792596.1099664439</v>
      </c>
      <c r="R176" s="9">
        <f>IFERROR(INDEX('OP UPL Gap Data'!G:G,(MATCH('UPL UHRIP Analysis by Provider'!$B:$B,'OP UPL Gap Data'!$D:$D,0))),0)</f>
        <v>5666343.9157749442</v>
      </c>
      <c r="S176" s="9">
        <f>IFERROR(INDEX('OP UPL Gap Data'!H:H,(MATCH('UPL UHRIP Analysis by Provider'!$B:$B,'OP UPL Gap Data'!$D:$D,0))),0)</f>
        <v>3616883.3155369135</v>
      </c>
      <c r="T176" s="4">
        <f>IFERROR(INDEX('IP UPL Gap Data'!$H:$H,(MATCH($B:$B,'IP UPL Gap Data'!$D:$D,0))),0)</f>
        <v>6163507.219289545</v>
      </c>
      <c r="U176" s="4">
        <f>IFERROR(INDEX('OP UPL Gap Data'!I:I,(MATCH('UPL UHRIP Analysis by Provider'!B:B,'OP UPL Gap Data'!D:D,0))),0)</f>
        <v>2049460.6002380308</v>
      </c>
      <c r="V176" s="4">
        <f>IFERROR(INDEX('IP UPL Gap Data'!$N:$N,(MATCH($B:$B,'IP UPL Gap Data'!$D:$D,0))),0)</f>
        <v>0</v>
      </c>
    </row>
    <row r="177" spans="1:22" ht="23.5">
      <c r="A177" s="10" t="s">
        <v>853</v>
      </c>
      <c r="B177" s="13" t="s">
        <v>853</v>
      </c>
      <c r="C177" s="11" t="s">
        <v>854</v>
      </c>
      <c r="D177" s="11"/>
      <c r="E177" s="12" t="s">
        <v>855</v>
      </c>
      <c r="F177" s="11" t="s">
        <v>226</v>
      </c>
      <c r="G177" s="11" t="s">
        <v>304</v>
      </c>
      <c r="H177" s="13" t="s">
        <v>1618</v>
      </c>
      <c r="I177" s="9">
        <f>IFERROR(INDEX('PGY4 AA Encounters IP OP Split'!$L:$L,(MATCH($B:$B,'PGY4 AA Encounters IP OP Split'!$D:$D,0))),0)</f>
        <v>23319.995930852143</v>
      </c>
      <c r="J177" s="9">
        <f>IFERROR(INDEX('PGY4 AA Encounters IP OP Split'!$M:$M,(MATCH($B:$B,'PGY4 AA Encounters IP OP Split'!$D:$D,0))),0)</f>
        <v>67776.230448502552</v>
      </c>
      <c r="K177" s="9">
        <f t="shared" si="8"/>
        <v>91096.226379354688</v>
      </c>
      <c r="L177" s="71">
        <f>INDEX('Revised PGY4 Percent Increases'!J:J,(MATCH(H:H,'Revised PGY4 Percent Increases'!A:A,0)))</f>
        <v>1.7231677592740802</v>
      </c>
      <c r="M177" s="9">
        <f t="shared" si="9"/>
        <v>156974.08028843696</v>
      </c>
      <c r="N177" s="4">
        <f t="shared" si="10"/>
        <v>40184.265134447152</v>
      </c>
      <c r="O177" s="4">
        <f t="shared" si="11"/>
        <v>116789.81515398982</v>
      </c>
      <c r="P177" s="9">
        <f>IFERROR(INDEX('IP UPL Gap Data'!$I:$I,(MATCH($B:$B,'IP UPL Gap Data'!$D:$D,0))),0)</f>
        <v>33942.327007371452</v>
      </c>
      <c r="Q177" s="9">
        <f>IFERROR(INDEX('IP UPL Gap Data'!$J:$J,(MATCH($B:$B,'IP UPL Gap Data'!$D:$D,0))),0)</f>
        <v>8617.1714093959745</v>
      </c>
      <c r="R177" s="9">
        <f>IFERROR(INDEX('OP UPL Gap Data'!G:G,(MATCH('UPL UHRIP Analysis by Provider'!$B:$B,'OP UPL Gap Data'!$D:$D,0))),0)</f>
        <v>130313.03840828621</v>
      </c>
      <c r="S177" s="9">
        <f>IFERROR(INDEX('OP UPL Gap Data'!H:H,(MATCH('UPL UHRIP Analysis by Provider'!$B:$B,'OP UPL Gap Data'!$D:$D,0))),0)</f>
        <v>21674.221711409395</v>
      </c>
      <c r="T177" s="4">
        <f>IFERROR(INDEX('IP UPL Gap Data'!$H:$H,(MATCH($B:$B,'IP UPL Gap Data'!$D:$D,0))),0)</f>
        <v>25325.155597975478</v>
      </c>
      <c r="U177" s="4">
        <f>IFERROR(INDEX('OP UPL Gap Data'!I:I,(MATCH('UPL UHRIP Analysis by Provider'!B:B,'OP UPL Gap Data'!D:D,0))),0)</f>
        <v>108638.81669687682</v>
      </c>
      <c r="V177" s="4">
        <f>IFERROR(INDEX('IP UPL Gap Data'!$N:$N,(MATCH($B:$B,'IP UPL Gap Data'!$D:$D,0))),0)</f>
        <v>0</v>
      </c>
    </row>
    <row r="178" spans="1:22">
      <c r="A178" s="10" t="s">
        <v>964</v>
      </c>
      <c r="B178" s="13" t="s">
        <v>964</v>
      </c>
      <c r="C178" s="11" t="s">
        <v>965</v>
      </c>
      <c r="D178" s="11"/>
      <c r="E178" s="12" t="s">
        <v>966</v>
      </c>
      <c r="F178" s="11" t="s">
        <v>226</v>
      </c>
      <c r="G178" s="11" t="s">
        <v>304</v>
      </c>
      <c r="H178" s="13" t="s">
        <v>1618</v>
      </c>
      <c r="I178" s="9">
        <f>IFERROR(INDEX('PGY4 AA Encounters IP OP Split'!$L:$L,(MATCH($B:$B,'PGY4 AA Encounters IP OP Split'!$D:$D,0))),0)</f>
        <v>543151.38147153717</v>
      </c>
      <c r="J178" s="9">
        <f>IFERROR(INDEX('PGY4 AA Encounters IP OP Split'!$M:$M,(MATCH($B:$B,'PGY4 AA Encounters IP OP Split'!$D:$D,0))),0)</f>
        <v>1307026.3975052088</v>
      </c>
      <c r="K178" s="9">
        <f t="shared" si="8"/>
        <v>1850177.7789767459</v>
      </c>
      <c r="L178" s="71">
        <f>INDEX('Revised PGY4 Percent Increases'!J:J,(MATCH(H:H,'Revised PGY4 Percent Increases'!A:A,0)))</f>
        <v>1.7231677592740802</v>
      </c>
      <c r="M178" s="9">
        <f t="shared" si="9"/>
        <v>3188166.6976580536</v>
      </c>
      <c r="N178" s="4">
        <f t="shared" si="10"/>
        <v>935940.94895692985</v>
      </c>
      <c r="O178" s="4">
        <f t="shared" si="11"/>
        <v>2252225.748701124</v>
      </c>
      <c r="P178" s="9">
        <f>IFERROR(INDEX('IP UPL Gap Data'!$I:$I,(MATCH($B:$B,'IP UPL Gap Data'!$D:$D,0))),0)</f>
        <v>1166246.5926865542</v>
      </c>
      <c r="Q178" s="9">
        <f>IFERROR(INDEX('IP UPL Gap Data'!$J:$J,(MATCH($B:$B,'IP UPL Gap Data'!$D:$D,0))),0)</f>
        <v>812385.13560402684</v>
      </c>
      <c r="R178" s="9">
        <f>IFERROR(INDEX('OP UPL Gap Data'!G:G,(MATCH('UPL UHRIP Analysis by Provider'!$B:$B,'OP UPL Gap Data'!$D:$D,0))),0)</f>
        <v>758195.9335791067</v>
      </c>
      <c r="S178" s="9">
        <f>IFERROR(INDEX('OP UPL Gap Data'!H:H,(MATCH('UPL UHRIP Analysis by Provider'!$B:$B,'OP UPL Gap Data'!$D:$D,0))),0)</f>
        <v>958230.49348993285</v>
      </c>
      <c r="T178" s="4">
        <f>IFERROR(INDEX('IP UPL Gap Data'!$H:$H,(MATCH($B:$B,'IP UPL Gap Data'!$D:$D,0))),0)</f>
        <v>353861.45708252734</v>
      </c>
      <c r="U178" s="4">
        <f>IFERROR(INDEX('OP UPL Gap Data'!I:I,(MATCH('UPL UHRIP Analysis by Provider'!B:B,'OP UPL Gap Data'!D:D,0))),0)</f>
        <v>-200034.55991082615</v>
      </c>
      <c r="V178" s="4">
        <f>IFERROR(INDEX('IP UPL Gap Data'!$N:$N,(MATCH($B:$B,'IP UPL Gap Data'!$D:$D,0))),0)</f>
        <v>0</v>
      </c>
    </row>
    <row r="179" spans="1:22">
      <c r="A179" s="10" t="s">
        <v>1057</v>
      </c>
      <c r="B179" s="13" t="s">
        <v>1057</v>
      </c>
      <c r="C179" s="11" t="s">
        <v>1058</v>
      </c>
      <c r="D179" s="11"/>
      <c r="E179" s="12" t="s">
        <v>1059</v>
      </c>
      <c r="F179" s="11" t="s">
        <v>226</v>
      </c>
      <c r="G179" s="11" t="s">
        <v>304</v>
      </c>
      <c r="H179" s="13" t="s">
        <v>1618</v>
      </c>
      <c r="I179" s="9">
        <f>IFERROR(INDEX('PGY4 AA Encounters IP OP Split'!$L:$L,(MATCH($B:$B,'PGY4 AA Encounters IP OP Split'!$D:$D,0))),0)</f>
        <v>17705521.220033992</v>
      </c>
      <c r="J179" s="9">
        <f>IFERROR(INDEX('PGY4 AA Encounters IP OP Split'!$M:$M,(MATCH($B:$B,'PGY4 AA Encounters IP OP Split'!$D:$D,0))),0)</f>
        <v>7747335.1817112127</v>
      </c>
      <c r="K179" s="9">
        <f t="shared" si="8"/>
        <v>25452856.401745204</v>
      </c>
      <c r="L179" s="71">
        <f>INDEX('Revised PGY4 Percent Increases'!J:J,(MATCH(H:H,'Revised PGY4 Percent Increases'!A:A,0)))</f>
        <v>1.7231677592740802</v>
      </c>
      <c r="M179" s="9">
        <f t="shared" si="9"/>
        <v>43859541.532920212</v>
      </c>
      <c r="N179" s="4">
        <f t="shared" si="10"/>
        <v>30509583.327505652</v>
      </c>
      <c r="O179" s="4">
        <f t="shared" si="11"/>
        <v>13349958.20541456</v>
      </c>
      <c r="P179" s="9">
        <f>IFERROR(INDEX('IP UPL Gap Data'!$I:$I,(MATCH($B:$B,'IP UPL Gap Data'!$D:$D,0))),0)</f>
        <v>33132422.660392631</v>
      </c>
      <c r="Q179" s="9">
        <f>IFERROR(INDEX('IP UPL Gap Data'!$J:$J,(MATCH($B:$B,'IP UPL Gap Data'!$D:$D,0))),0)</f>
        <v>17144829.666744966</v>
      </c>
      <c r="R179" s="9">
        <f>IFERROR(INDEX('OP UPL Gap Data'!G:G,(MATCH('UPL UHRIP Analysis by Provider'!$B:$B,'OP UPL Gap Data'!$D:$D,0))),0)</f>
        <v>15417811.395281332</v>
      </c>
      <c r="S179" s="9">
        <f>IFERROR(INDEX('OP UPL Gap Data'!H:H,(MATCH('UPL UHRIP Analysis by Provider'!$B:$B,'OP UPL Gap Data'!$D:$D,0))),0)</f>
        <v>5426577.973892618</v>
      </c>
      <c r="T179" s="4">
        <f>IFERROR(INDEX('IP UPL Gap Data'!$H:$H,(MATCH($B:$B,'IP UPL Gap Data'!$D:$D,0))),0)</f>
        <v>15987592.993647665</v>
      </c>
      <c r="U179" s="4">
        <f>IFERROR(INDEX('OP UPL Gap Data'!I:I,(MATCH('UPL UHRIP Analysis by Provider'!B:B,'OP UPL Gap Data'!D:D,0))),0)</f>
        <v>9991233.4213887136</v>
      </c>
      <c r="V179" s="4">
        <f>IFERROR(INDEX('IP UPL Gap Data'!$N:$N,(MATCH($B:$B,'IP UPL Gap Data'!$D:$D,0))),0)</f>
        <v>0</v>
      </c>
    </row>
    <row r="180" spans="1:22">
      <c r="A180" s="10" t="s">
        <v>1155</v>
      </c>
      <c r="B180" s="13" t="s">
        <v>1155</v>
      </c>
      <c r="C180" s="11" t="s">
        <v>1156</v>
      </c>
      <c r="D180" s="11"/>
      <c r="E180" s="12" t="s">
        <v>1157</v>
      </c>
      <c r="F180" s="11" t="s">
        <v>226</v>
      </c>
      <c r="G180" s="11" t="s">
        <v>304</v>
      </c>
      <c r="H180" s="13" t="s">
        <v>1618</v>
      </c>
      <c r="I180" s="9">
        <f>IFERROR(INDEX('PGY4 AA Encounters IP OP Split'!$L:$L,(MATCH($B:$B,'PGY4 AA Encounters IP OP Split'!$D:$D,0))),0)</f>
        <v>5599787.0194856655</v>
      </c>
      <c r="J180" s="9">
        <f>IFERROR(INDEX('PGY4 AA Encounters IP OP Split'!$M:$M,(MATCH($B:$B,'PGY4 AA Encounters IP OP Split'!$D:$D,0))),0)</f>
        <v>4024909.4225993599</v>
      </c>
      <c r="K180" s="9">
        <f t="shared" si="8"/>
        <v>9624696.4420850258</v>
      </c>
      <c r="L180" s="71">
        <f>INDEX('Revised PGY4 Percent Increases'!J:J,(MATCH(H:H,'Revised PGY4 Percent Increases'!A:A,0)))</f>
        <v>1.7231677592740802</v>
      </c>
      <c r="M180" s="9">
        <f t="shared" si="9"/>
        <v>16584966.601800866</v>
      </c>
      <c r="N180" s="4">
        <f t="shared" si="10"/>
        <v>9649372.450779194</v>
      </c>
      <c r="O180" s="4">
        <f t="shared" si="11"/>
        <v>6935594.1510216706</v>
      </c>
      <c r="P180" s="9">
        <f>IFERROR(INDEX('IP UPL Gap Data'!$I:$I,(MATCH($B:$B,'IP UPL Gap Data'!$D:$D,0))),0)</f>
        <v>17499971.574690241</v>
      </c>
      <c r="Q180" s="9">
        <f>IFERROR(INDEX('IP UPL Gap Data'!$J:$J,(MATCH($B:$B,'IP UPL Gap Data'!$D:$D,0))),0)</f>
        <v>6631480.9607718121</v>
      </c>
      <c r="R180" s="9">
        <f>IFERROR(INDEX('OP UPL Gap Data'!G:G,(MATCH('UPL UHRIP Analysis by Provider'!$B:$B,'OP UPL Gap Data'!$D:$D,0))),0)</f>
        <v>5405885.539621111</v>
      </c>
      <c r="S180" s="9">
        <f>IFERROR(INDEX('OP UPL Gap Data'!H:H,(MATCH('UPL UHRIP Analysis by Provider'!$B:$B,'OP UPL Gap Data'!$D:$D,0))),0)</f>
        <v>3478262.0993959736</v>
      </c>
      <c r="T180" s="4">
        <f>IFERROR(INDEX('IP UPL Gap Data'!$H:$H,(MATCH($B:$B,'IP UPL Gap Data'!$D:$D,0))),0)</f>
        <v>10868490.613918429</v>
      </c>
      <c r="U180" s="4">
        <f>IFERROR(INDEX('OP UPL Gap Data'!I:I,(MATCH('UPL UHRIP Analysis by Provider'!B:B,'OP UPL Gap Data'!D:D,0))),0)</f>
        <v>1927623.4402251374</v>
      </c>
      <c r="V180" s="4">
        <f>IFERROR(INDEX('IP UPL Gap Data'!$N:$N,(MATCH($B:$B,'IP UPL Gap Data'!$D:$D,0))),0)</f>
        <v>0</v>
      </c>
    </row>
    <row r="181" spans="1:22">
      <c r="A181" s="10" t="s">
        <v>1161</v>
      </c>
      <c r="B181" s="13" t="s">
        <v>1161</v>
      </c>
      <c r="C181" s="11" t="s">
        <v>1162</v>
      </c>
      <c r="D181" s="11"/>
      <c r="E181" s="12" t="s">
        <v>1163</v>
      </c>
      <c r="F181" s="11" t="s">
        <v>226</v>
      </c>
      <c r="G181" s="11" t="s">
        <v>304</v>
      </c>
      <c r="H181" s="13" t="s">
        <v>1618</v>
      </c>
      <c r="I181" s="9">
        <f>IFERROR(INDEX('PGY4 AA Encounters IP OP Split'!$L:$L,(MATCH($B:$B,'PGY4 AA Encounters IP OP Split'!$D:$D,0))),0)</f>
        <v>0</v>
      </c>
      <c r="J181" s="9">
        <f>IFERROR(INDEX('PGY4 AA Encounters IP OP Split'!$M:$M,(MATCH($B:$B,'PGY4 AA Encounters IP OP Split'!$D:$D,0))),0)</f>
        <v>9102.6805514973585</v>
      </c>
      <c r="K181" s="9">
        <f t="shared" si="8"/>
        <v>9102.6805514973585</v>
      </c>
      <c r="L181" s="71">
        <f>INDEX('Revised PGY4 Percent Increases'!J:J,(MATCH(H:H,'Revised PGY4 Percent Increases'!A:A,0)))</f>
        <v>1.7231677592740802</v>
      </c>
      <c r="M181" s="9">
        <f t="shared" si="9"/>
        <v>15685.445649311452</v>
      </c>
      <c r="N181" s="4">
        <f t="shared" si="10"/>
        <v>0</v>
      </c>
      <c r="O181" s="4">
        <f t="shared" si="11"/>
        <v>15685.445649311452</v>
      </c>
      <c r="P181" s="9">
        <f>IFERROR(INDEX('IP UPL Gap Data'!$I:$I,(MATCH($B:$B,'IP UPL Gap Data'!$D:$D,0))),0)</f>
        <v>10828.429062063429</v>
      </c>
      <c r="Q181" s="9">
        <f>IFERROR(INDEX('IP UPL Gap Data'!$J:$J,(MATCH($B:$B,'IP UPL Gap Data'!$D:$D,0))),0)</f>
        <v>0</v>
      </c>
      <c r="R181" s="9">
        <f>IFERROR(INDEX('OP UPL Gap Data'!G:G,(MATCH('UPL UHRIP Analysis by Provider'!$B:$B,'OP UPL Gap Data'!$D:$D,0))),0)</f>
        <v>120630.97759755512</v>
      </c>
      <c r="S181" s="9">
        <f>IFERROR(INDEX('OP UPL Gap Data'!H:H,(MATCH('UPL UHRIP Analysis by Provider'!$B:$B,'OP UPL Gap Data'!$D:$D,0))),0)</f>
        <v>2945.9373825503353</v>
      </c>
      <c r="T181" s="4">
        <f>IFERROR(INDEX('IP UPL Gap Data'!$H:$H,(MATCH($B:$B,'IP UPL Gap Data'!$D:$D,0))),0)</f>
        <v>10828.429062063429</v>
      </c>
      <c r="U181" s="4">
        <f>IFERROR(INDEX('OP UPL Gap Data'!I:I,(MATCH('UPL UHRIP Analysis by Provider'!B:B,'OP UPL Gap Data'!D:D,0))),0)</f>
        <v>117685.04021500479</v>
      </c>
      <c r="V181" s="4">
        <f>IFERROR(INDEX('IP UPL Gap Data'!$N:$N,(MATCH($B:$B,'IP UPL Gap Data'!$D:$D,0))),0)</f>
        <v>0</v>
      </c>
    </row>
    <row r="182" spans="1:22">
      <c r="A182" s="10" t="s">
        <v>1217</v>
      </c>
      <c r="B182" s="13" t="s">
        <v>1217</v>
      </c>
      <c r="C182" s="11" t="s">
        <v>1218</v>
      </c>
      <c r="D182" s="11"/>
      <c r="E182" s="12" t="s">
        <v>1219</v>
      </c>
      <c r="F182" s="11" t="s">
        <v>226</v>
      </c>
      <c r="G182" s="11" t="s">
        <v>304</v>
      </c>
      <c r="H182" s="13" t="s">
        <v>1618</v>
      </c>
      <c r="I182" s="9">
        <f>IFERROR(INDEX('PGY4 AA Encounters IP OP Split'!$L:$L,(MATCH($B:$B,'PGY4 AA Encounters IP OP Split'!$D:$D,0))),0)</f>
        <v>0</v>
      </c>
      <c r="J182" s="9">
        <f>IFERROR(INDEX('PGY4 AA Encounters IP OP Split'!$M:$M,(MATCH($B:$B,'PGY4 AA Encounters IP OP Split'!$D:$D,0))),0)</f>
        <v>0</v>
      </c>
      <c r="K182" s="9">
        <f t="shared" si="8"/>
        <v>0</v>
      </c>
      <c r="L182" s="71">
        <f>INDEX('Revised PGY4 Percent Increases'!J:J,(MATCH(H:H,'Revised PGY4 Percent Increases'!A:A,0)))</f>
        <v>1.7231677592740802</v>
      </c>
      <c r="M182" s="9">
        <f t="shared" si="9"/>
        <v>0</v>
      </c>
      <c r="N182" s="4">
        <f t="shared" si="10"/>
        <v>0</v>
      </c>
      <c r="O182" s="4">
        <f t="shared" si="11"/>
        <v>0</v>
      </c>
      <c r="P182" s="9">
        <f>IFERROR(INDEX('IP UPL Gap Data'!$I:$I,(MATCH($B:$B,'IP UPL Gap Data'!$D:$D,0))),0)</f>
        <v>0</v>
      </c>
      <c r="Q182" s="9">
        <f>IFERROR(INDEX('IP UPL Gap Data'!$J:$J,(MATCH($B:$B,'IP UPL Gap Data'!$D:$D,0))),0)</f>
        <v>0</v>
      </c>
      <c r="R182" s="9">
        <f>IFERROR(INDEX('OP UPL Gap Data'!G:G,(MATCH('UPL UHRIP Analysis by Provider'!$B:$B,'OP UPL Gap Data'!$D:$D,0))),0)</f>
        <v>0</v>
      </c>
      <c r="S182" s="9">
        <f>IFERROR(INDEX('OP UPL Gap Data'!H:H,(MATCH('UPL UHRIP Analysis by Provider'!$B:$B,'OP UPL Gap Data'!$D:$D,0))),0)</f>
        <v>0</v>
      </c>
      <c r="T182" s="4">
        <f>IFERROR(INDEX('IP UPL Gap Data'!$H:$H,(MATCH($B:$B,'IP UPL Gap Data'!$D:$D,0))),0)</f>
        <v>0</v>
      </c>
      <c r="U182" s="4">
        <f>IFERROR(INDEX('OP UPL Gap Data'!I:I,(MATCH('UPL UHRIP Analysis by Provider'!B:B,'OP UPL Gap Data'!D:D,0))),0)</f>
        <v>0</v>
      </c>
      <c r="V182" s="4">
        <f>IFERROR(INDEX('IP UPL Gap Data'!$N:$N,(MATCH($B:$B,'IP UPL Gap Data'!$D:$D,0))),0)</f>
        <v>0</v>
      </c>
    </row>
    <row r="183" spans="1:22" ht="23.5">
      <c r="A183" s="10" t="s">
        <v>1308</v>
      </c>
      <c r="B183" s="13" t="s">
        <v>1705</v>
      </c>
      <c r="C183" s="11" t="s">
        <v>1309</v>
      </c>
      <c r="D183" s="11"/>
      <c r="E183" s="12" t="s">
        <v>1310</v>
      </c>
      <c r="F183" s="11" t="s">
        <v>226</v>
      </c>
      <c r="G183" s="11" t="s">
        <v>304</v>
      </c>
      <c r="H183" s="13" t="s">
        <v>1618</v>
      </c>
      <c r="I183" s="9">
        <f>IFERROR(INDEX('PGY4 AA Encounters IP OP Split'!$L:$L,(MATCH($B:$B,'PGY4 AA Encounters IP OP Split'!$D:$D,0))),0)</f>
        <v>3798518.6607758645</v>
      </c>
      <c r="J183" s="9">
        <f>IFERROR(INDEX('PGY4 AA Encounters IP OP Split'!$M:$M,(MATCH($B:$B,'PGY4 AA Encounters IP OP Split'!$D:$D,0))),0)</f>
        <v>5083164.1333969152</v>
      </c>
      <c r="K183" s="9">
        <f t="shared" si="8"/>
        <v>8881682.7941727787</v>
      </c>
      <c r="L183" s="71">
        <f>INDEX('Revised PGY4 Percent Increases'!J:J,(MATCH(H:H,'Revised PGY4 Percent Increases'!A:A,0)))</f>
        <v>1.7231677592740802</v>
      </c>
      <c r="M183" s="9">
        <f t="shared" si="9"/>
        <v>15304629.439017858</v>
      </c>
      <c r="N183" s="4">
        <f t="shared" si="10"/>
        <v>6545484.8892499264</v>
      </c>
      <c r="O183" s="4">
        <f t="shared" si="11"/>
        <v>8759144.5497679338</v>
      </c>
      <c r="P183" s="9">
        <f>IFERROR(INDEX('IP UPL Gap Data'!$I:$I,(MATCH($B:$B,'IP UPL Gap Data'!$D:$D,0))),0)</f>
        <v>12712757.183028156</v>
      </c>
      <c r="Q183" s="9">
        <f>IFERROR(INDEX('IP UPL Gap Data'!$J:$J,(MATCH($B:$B,'IP UPL Gap Data'!$D:$D,0))),0)</f>
        <v>6155494.9170805365</v>
      </c>
      <c r="R183" s="9">
        <f>IFERROR(INDEX('OP UPL Gap Data'!G:G,(MATCH('UPL UHRIP Analysis by Provider'!$B:$B,'OP UPL Gap Data'!$D:$D,0))),0)</f>
        <v>6210191.5946183121</v>
      </c>
      <c r="S183" s="9">
        <f>IFERROR(INDEX('OP UPL Gap Data'!H:H,(MATCH('UPL UHRIP Analysis by Provider'!$B:$B,'OP UPL Gap Data'!$D:$D,0))),0)</f>
        <v>6123002.3472483233</v>
      </c>
      <c r="T183" s="4">
        <f>IFERROR(INDEX('IP UPL Gap Data'!$H:$H,(MATCH($B:$B,'IP UPL Gap Data'!$D:$D,0))),0)</f>
        <v>6557262.2659476195</v>
      </c>
      <c r="U183" s="4">
        <f>IFERROR(INDEX('OP UPL Gap Data'!I:I,(MATCH('UPL UHRIP Analysis by Provider'!B:B,'OP UPL Gap Data'!D:D,0))),0)</f>
        <v>87189.247369988821</v>
      </c>
      <c r="V183" s="4">
        <f>IFERROR(INDEX('IP UPL Gap Data'!$N:$N,(MATCH($B:$B,'IP UPL Gap Data'!$D:$D,0))),0)</f>
        <v>0</v>
      </c>
    </row>
    <row r="184" spans="1:22" ht="23.5">
      <c r="A184" s="10" t="s">
        <v>1347</v>
      </c>
      <c r="B184" s="13" t="s">
        <v>1347</v>
      </c>
      <c r="C184" s="11" t="s">
        <v>1348</v>
      </c>
      <c r="D184" s="11"/>
      <c r="E184" s="12" t="s">
        <v>1349</v>
      </c>
      <c r="F184" s="11" t="s">
        <v>226</v>
      </c>
      <c r="G184" s="11" t="s">
        <v>304</v>
      </c>
      <c r="H184" s="13" t="s">
        <v>1618</v>
      </c>
      <c r="I184" s="9">
        <f>IFERROR(INDEX('PGY4 AA Encounters IP OP Split'!$L:$L,(MATCH($B:$B,'PGY4 AA Encounters IP OP Split'!$D:$D,0))),0)</f>
        <v>3502083.8665111335</v>
      </c>
      <c r="J184" s="9">
        <f>IFERROR(INDEX('PGY4 AA Encounters IP OP Split'!$M:$M,(MATCH($B:$B,'PGY4 AA Encounters IP OP Split'!$D:$D,0))),0)</f>
        <v>2137247.7531629121</v>
      </c>
      <c r="K184" s="9">
        <f t="shared" si="8"/>
        <v>5639331.6196740456</v>
      </c>
      <c r="L184" s="71">
        <f>INDEX('Revised PGY4 Percent Increases'!J:J,(MATCH(H:H,'Revised PGY4 Percent Increases'!A:A,0)))</f>
        <v>1.7231677592740802</v>
      </c>
      <c r="M184" s="9">
        <f t="shared" si="9"/>
        <v>9717514.4308771938</v>
      </c>
      <c r="N184" s="4">
        <f t="shared" si="10"/>
        <v>6034678.0090458971</v>
      </c>
      <c r="O184" s="4">
        <f t="shared" si="11"/>
        <v>3682836.4218312977</v>
      </c>
      <c r="P184" s="9">
        <f>IFERROR(INDEX('IP UPL Gap Data'!$I:$I,(MATCH($B:$B,'IP UPL Gap Data'!$D:$D,0))),0)</f>
        <v>4972820.8057215139</v>
      </c>
      <c r="Q184" s="9">
        <f>IFERROR(INDEX('IP UPL Gap Data'!$J:$J,(MATCH($B:$B,'IP UPL Gap Data'!$D:$D,0))),0)</f>
        <v>3164472.8174496642</v>
      </c>
      <c r="R184" s="9">
        <f>IFERROR(INDEX('OP UPL Gap Data'!G:G,(MATCH('UPL UHRIP Analysis by Provider'!$B:$B,'OP UPL Gap Data'!$D:$D,0))),0)</f>
        <v>3496375.718876407</v>
      </c>
      <c r="S184" s="9">
        <f>IFERROR(INDEX('OP UPL Gap Data'!H:H,(MATCH('UPL UHRIP Analysis by Provider'!$B:$B,'OP UPL Gap Data'!$D:$D,0))),0)</f>
        <v>1060406.8413422818</v>
      </c>
      <c r="T184" s="4">
        <f>IFERROR(INDEX('IP UPL Gap Data'!$H:$H,(MATCH($B:$B,'IP UPL Gap Data'!$D:$D,0))),0)</f>
        <v>1808347.9882718497</v>
      </c>
      <c r="U184" s="4">
        <f>IFERROR(INDEX('OP UPL Gap Data'!I:I,(MATCH('UPL UHRIP Analysis by Provider'!B:B,'OP UPL Gap Data'!D:D,0))),0)</f>
        <v>2435968.877534125</v>
      </c>
      <c r="V184" s="4">
        <f>IFERROR(INDEX('IP UPL Gap Data'!$N:$N,(MATCH($B:$B,'IP UPL Gap Data'!$D:$D,0))),0)</f>
        <v>0</v>
      </c>
    </row>
    <row r="185" spans="1:22" ht="23.5">
      <c r="A185" s="10" t="s">
        <v>1426</v>
      </c>
      <c r="B185" s="13" t="s">
        <v>1426</v>
      </c>
      <c r="C185" s="11" t="s">
        <v>1427</v>
      </c>
      <c r="D185" s="11"/>
      <c r="E185" s="12" t="s">
        <v>1428</v>
      </c>
      <c r="F185" s="11" t="s">
        <v>226</v>
      </c>
      <c r="G185" s="11" t="s">
        <v>304</v>
      </c>
      <c r="H185" s="13" t="s">
        <v>1618</v>
      </c>
      <c r="I185" s="9">
        <f>IFERROR(INDEX('PGY4 AA Encounters IP OP Split'!$L:$L,(MATCH($B:$B,'PGY4 AA Encounters IP OP Split'!$D:$D,0))),0)</f>
        <v>0</v>
      </c>
      <c r="J185" s="9">
        <f>IFERROR(INDEX('PGY4 AA Encounters IP OP Split'!$M:$M,(MATCH($B:$B,'PGY4 AA Encounters IP OP Split'!$D:$D,0))),0)</f>
        <v>0</v>
      </c>
      <c r="K185" s="9">
        <f t="shared" si="8"/>
        <v>0</v>
      </c>
      <c r="L185" s="71">
        <f>INDEX('Revised PGY4 Percent Increases'!J:J,(MATCH(H:H,'Revised PGY4 Percent Increases'!A:A,0)))</f>
        <v>1.7231677592740802</v>
      </c>
      <c r="M185" s="9">
        <f t="shared" si="9"/>
        <v>0</v>
      </c>
      <c r="N185" s="4">
        <f t="shared" si="10"/>
        <v>0</v>
      </c>
      <c r="O185" s="4">
        <f t="shared" si="11"/>
        <v>0</v>
      </c>
      <c r="P185" s="9">
        <f>IFERROR(INDEX('IP UPL Gap Data'!$I:$I,(MATCH($B:$B,'IP UPL Gap Data'!$D:$D,0))),0)</f>
        <v>0</v>
      </c>
      <c r="Q185" s="9">
        <f>IFERROR(INDEX('IP UPL Gap Data'!$J:$J,(MATCH($B:$B,'IP UPL Gap Data'!$D:$D,0))),0)</f>
        <v>0</v>
      </c>
      <c r="R185" s="9">
        <f>IFERROR(INDEX('OP UPL Gap Data'!G:G,(MATCH('UPL UHRIP Analysis by Provider'!$B:$B,'OP UPL Gap Data'!$D:$D,0))),0)</f>
        <v>0</v>
      </c>
      <c r="S185" s="9">
        <f>IFERROR(INDEX('OP UPL Gap Data'!H:H,(MATCH('UPL UHRIP Analysis by Provider'!$B:$B,'OP UPL Gap Data'!$D:$D,0))),0)</f>
        <v>0</v>
      </c>
      <c r="T185" s="4">
        <f>IFERROR(INDEX('IP UPL Gap Data'!$H:$H,(MATCH($B:$B,'IP UPL Gap Data'!$D:$D,0))),0)</f>
        <v>0</v>
      </c>
      <c r="U185" s="4">
        <f>IFERROR(INDEX('OP UPL Gap Data'!I:I,(MATCH('UPL UHRIP Analysis by Provider'!B:B,'OP UPL Gap Data'!D:D,0))),0)</f>
        <v>0</v>
      </c>
      <c r="V185" s="4">
        <f>IFERROR(INDEX('IP UPL Gap Data'!$N:$N,(MATCH($B:$B,'IP UPL Gap Data'!$D:$D,0))),0)</f>
        <v>0</v>
      </c>
    </row>
    <row r="186" spans="1:22" ht="23.5">
      <c r="A186" s="10" t="s">
        <v>1429</v>
      </c>
      <c r="B186" s="13" t="s">
        <v>1429</v>
      </c>
      <c r="C186" s="11" t="s">
        <v>1430</v>
      </c>
      <c r="D186" s="11"/>
      <c r="E186" s="12" t="s">
        <v>1431</v>
      </c>
      <c r="F186" s="11" t="s">
        <v>226</v>
      </c>
      <c r="G186" s="11" t="s">
        <v>304</v>
      </c>
      <c r="H186" s="13" t="s">
        <v>1618</v>
      </c>
      <c r="I186" s="9">
        <f>IFERROR(INDEX('PGY4 AA Encounters IP OP Split'!$L:$L,(MATCH($B:$B,'PGY4 AA Encounters IP OP Split'!$D:$D,0))),0)</f>
        <v>0</v>
      </c>
      <c r="J186" s="9">
        <f>IFERROR(INDEX('PGY4 AA Encounters IP OP Split'!$M:$M,(MATCH($B:$B,'PGY4 AA Encounters IP OP Split'!$D:$D,0))),0)</f>
        <v>0</v>
      </c>
      <c r="K186" s="9">
        <f t="shared" si="8"/>
        <v>0</v>
      </c>
      <c r="L186" s="71">
        <f>INDEX('Revised PGY4 Percent Increases'!J:J,(MATCH(H:H,'Revised PGY4 Percent Increases'!A:A,0)))</f>
        <v>1.7231677592740802</v>
      </c>
      <c r="M186" s="9">
        <f t="shared" si="9"/>
        <v>0</v>
      </c>
      <c r="N186" s="4">
        <f t="shared" si="10"/>
        <v>0</v>
      </c>
      <c r="O186" s="4">
        <f t="shared" si="11"/>
        <v>0</v>
      </c>
      <c r="P186" s="9">
        <f>IFERROR(INDEX('IP UPL Gap Data'!$I:$I,(MATCH($B:$B,'IP UPL Gap Data'!$D:$D,0))),0)</f>
        <v>0</v>
      </c>
      <c r="Q186" s="9">
        <f>IFERROR(INDEX('IP UPL Gap Data'!$J:$J,(MATCH($B:$B,'IP UPL Gap Data'!$D:$D,0))),0)</f>
        <v>0</v>
      </c>
      <c r="R186" s="9">
        <f>IFERROR(INDEX('OP UPL Gap Data'!G:G,(MATCH('UPL UHRIP Analysis by Provider'!$B:$B,'OP UPL Gap Data'!$D:$D,0))),0)</f>
        <v>0</v>
      </c>
      <c r="S186" s="9">
        <f>IFERROR(INDEX('OP UPL Gap Data'!H:H,(MATCH('UPL UHRIP Analysis by Provider'!$B:$B,'OP UPL Gap Data'!$D:$D,0))),0)</f>
        <v>0</v>
      </c>
      <c r="T186" s="4">
        <f>IFERROR(INDEX('IP UPL Gap Data'!$H:$H,(MATCH($B:$B,'IP UPL Gap Data'!$D:$D,0))),0)</f>
        <v>0</v>
      </c>
      <c r="U186" s="4">
        <f>IFERROR(INDEX('OP UPL Gap Data'!I:I,(MATCH('UPL UHRIP Analysis by Provider'!B:B,'OP UPL Gap Data'!D:D,0))),0)</f>
        <v>0</v>
      </c>
      <c r="V186" s="4">
        <f>IFERROR(INDEX('IP UPL Gap Data'!$N:$N,(MATCH($B:$B,'IP UPL Gap Data'!$D:$D,0))),0)</f>
        <v>0</v>
      </c>
    </row>
    <row r="187" spans="1:22">
      <c r="A187" s="10" t="s">
        <v>1450</v>
      </c>
      <c r="B187" s="13" t="s">
        <v>1450</v>
      </c>
      <c r="C187" s="11" t="s">
        <v>1451</v>
      </c>
      <c r="D187" s="11"/>
      <c r="E187" s="12" t="s">
        <v>1452</v>
      </c>
      <c r="F187" s="11" t="s">
        <v>226</v>
      </c>
      <c r="G187" s="11" t="s">
        <v>304</v>
      </c>
      <c r="H187" s="13" t="s">
        <v>1618</v>
      </c>
      <c r="I187" s="9">
        <f>IFERROR(INDEX('PGY4 AA Encounters IP OP Split'!$L:$L,(MATCH($B:$B,'PGY4 AA Encounters IP OP Split'!$D:$D,0))),0)</f>
        <v>3346069.4185809875</v>
      </c>
      <c r="J187" s="9">
        <f>IFERROR(INDEX('PGY4 AA Encounters IP OP Split'!$M:$M,(MATCH($B:$B,'PGY4 AA Encounters IP OP Split'!$D:$D,0))),0)</f>
        <v>2526686.265813706</v>
      </c>
      <c r="K187" s="9">
        <f t="shared" si="8"/>
        <v>5872755.684394693</v>
      </c>
      <c r="L187" s="71">
        <f>INDEX('Revised PGY4 Percent Increases'!J:J,(MATCH(H:H,'Revised PGY4 Percent Increases'!A:A,0)))</f>
        <v>1.7231677592740802</v>
      </c>
      <c r="M187" s="9">
        <f t="shared" si="9"/>
        <v>10119743.25344252</v>
      </c>
      <c r="N187" s="4">
        <f t="shared" si="10"/>
        <v>5765838.9423917243</v>
      </c>
      <c r="O187" s="4">
        <f t="shared" si="11"/>
        <v>4353904.3110507969</v>
      </c>
      <c r="P187" s="9">
        <f>IFERROR(INDEX('IP UPL Gap Data'!$I:$I,(MATCH($B:$B,'IP UPL Gap Data'!$D:$D,0))),0)</f>
        <v>3910921.9899599208</v>
      </c>
      <c r="Q187" s="9">
        <f>IFERROR(INDEX('IP UPL Gap Data'!$J:$J,(MATCH($B:$B,'IP UPL Gap Data'!$D:$D,0))),0)</f>
        <v>2596573.81</v>
      </c>
      <c r="R187" s="9">
        <f>IFERROR(INDEX('OP UPL Gap Data'!G:G,(MATCH('UPL UHRIP Analysis by Provider'!$B:$B,'OP UPL Gap Data'!$D:$D,0))),0)</f>
        <v>2304943.2245815396</v>
      </c>
      <c r="S187" s="9">
        <f>IFERROR(INDEX('OP UPL Gap Data'!H:H,(MATCH('UPL UHRIP Analysis by Provider'!$B:$B,'OP UPL Gap Data'!$D:$D,0))),0)</f>
        <v>1539227.52</v>
      </c>
      <c r="T187" s="4">
        <f>IFERROR(INDEX('IP UPL Gap Data'!$H:$H,(MATCH($B:$B,'IP UPL Gap Data'!$D:$D,0))),0)</f>
        <v>1314348.1799599207</v>
      </c>
      <c r="U187" s="4">
        <f>IFERROR(INDEX('OP UPL Gap Data'!I:I,(MATCH('UPL UHRIP Analysis by Provider'!B:B,'OP UPL Gap Data'!D:D,0))),0)</f>
        <v>765715.70458153961</v>
      </c>
      <c r="V187" s="4">
        <f>IFERROR(INDEX('IP UPL Gap Data'!$N:$N,(MATCH($B:$B,'IP UPL Gap Data'!$D:$D,0))),0)</f>
        <v>0</v>
      </c>
    </row>
    <row r="188" spans="1:22" ht="23.5">
      <c r="A188" s="10" t="s">
        <v>1471</v>
      </c>
      <c r="B188" s="13" t="s">
        <v>1471</v>
      </c>
      <c r="C188" s="11" t="s">
        <v>1472</v>
      </c>
      <c r="D188" s="11"/>
      <c r="E188" s="12" t="s">
        <v>1473</v>
      </c>
      <c r="F188" s="11" t="s">
        <v>226</v>
      </c>
      <c r="G188" s="11" t="s">
        <v>304</v>
      </c>
      <c r="H188" s="13" t="s">
        <v>1618</v>
      </c>
      <c r="I188" s="9">
        <f>IFERROR(INDEX('PGY4 AA Encounters IP OP Split'!$L:$L,(MATCH($B:$B,'PGY4 AA Encounters IP OP Split'!$D:$D,0))),0)</f>
        <v>0</v>
      </c>
      <c r="J188" s="9">
        <f>IFERROR(INDEX('PGY4 AA Encounters IP OP Split'!$M:$M,(MATCH($B:$B,'PGY4 AA Encounters IP OP Split'!$D:$D,0))),0)</f>
        <v>0</v>
      </c>
      <c r="K188" s="9">
        <f t="shared" si="8"/>
        <v>0</v>
      </c>
      <c r="L188" s="71">
        <f>INDEX('Revised PGY4 Percent Increases'!J:J,(MATCH(H:H,'Revised PGY4 Percent Increases'!A:A,0)))</f>
        <v>1.7231677592740802</v>
      </c>
      <c r="M188" s="9">
        <f t="shared" si="9"/>
        <v>0</v>
      </c>
      <c r="N188" s="4">
        <f t="shared" si="10"/>
        <v>0</v>
      </c>
      <c r="O188" s="4">
        <f t="shared" si="11"/>
        <v>0</v>
      </c>
      <c r="P188" s="9">
        <f>IFERROR(INDEX('IP UPL Gap Data'!$I:$I,(MATCH($B:$B,'IP UPL Gap Data'!$D:$D,0))),0)</f>
        <v>145173.31705397586</v>
      </c>
      <c r="Q188" s="9">
        <f>IFERROR(INDEX('IP UPL Gap Data'!$J:$J,(MATCH($B:$B,'IP UPL Gap Data'!$D:$D,0))),0)</f>
        <v>3072.0918120805291</v>
      </c>
      <c r="R188" s="9">
        <f>IFERROR(INDEX('OP UPL Gap Data'!G:G,(MATCH('UPL UHRIP Analysis by Provider'!$B:$B,'OP UPL Gap Data'!$D:$D,0))),0)</f>
        <v>0</v>
      </c>
      <c r="S188" s="9">
        <f>IFERROR(INDEX('OP UPL Gap Data'!H:H,(MATCH('UPL UHRIP Analysis by Provider'!$B:$B,'OP UPL Gap Data'!$D:$D,0))),0)</f>
        <v>0</v>
      </c>
      <c r="T188" s="4">
        <f>IFERROR(INDEX('IP UPL Gap Data'!$H:$H,(MATCH($B:$B,'IP UPL Gap Data'!$D:$D,0))),0)</f>
        <v>142101.22524189533</v>
      </c>
      <c r="U188" s="4">
        <f>IFERROR(INDEX('OP UPL Gap Data'!I:I,(MATCH('UPL UHRIP Analysis by Provider'!B:B,'OP UPL Gap Data'!D:D,0))),0)</f>
        <v>0</v>
      </c>
      <c r="V188" s="4">
        <f>IFERROR(INDEX('IP UPL Gap Data'!$N:$N,(MATCH($B:$B,'IP UPL Gap Data'!$D:$D,0))),0)</f>
        <v>0</v>
      </c>
    </row>
    <row r="189" spans="1:22">
      <c r="A189" s="10" t="s">
        <v>1477</v>
      </c>
      <c r="B189" s="13" t="s">
        <v>1477</v>
      </c>
      <c r="C189" s="11" t="s">
        <v>1478</v>
      </c>
      <c r="D189" s="11"/>
      <c r="E189" s="12" t="s">
        <v>1479</v>
      </c>
      <c r="F189" s="11" t="s">
        <v>226</v>
      </c>
      <c r="G189" s="11" t="s">
        <v>304</v>
      </c>
      <c r="H189" s="13" t="s">
        <v>1618</v>
      </c>
      <c r="I189" s="9">
        <f>IFERROR(INDEX('PGY4 AA Encounters IP OP Split'!$L:$L,(MATCH($B:$B,'PGY4 AA Encounters IP OP Split'!$D:$D,0))),0)</f>
        <v>0</v>
      </c>
      <c r="J189" s="9">
        <f>IFERROR(INDEX('PGY4 AA Encounters IP OP Split'!$M:$M,(MATCH($B:$B,'PGY4 AA Encounters IP OP Split'!$D:$D,0))),0)</f>
        <v>0</v>
      </c>
      <c r="K189" s="9">
        <f t="shared" si="8"/>
        <v>0</v>
      </c>
      <c r="L189" s="71">
        <f>INDEX('Revised PGY4 Percent Increases'!J:J,(MATCH(H:H,'Revised PGY4 Percent Increases'!A:A,0)))</f>
        <v>1.7231677592740802</v>
      </c>
      <c r="M189" s="9">
        <f t="shared" si="9"/>
        <v>0</v>
      </c>
      <c r="N189" s="4">
        <f t="shared" si="10"/>
        <v>0</v>
      </c>
      <c r="O189" s="4">
        <f t="shared" si="11"/>
        <v>0</v>
      </c>
      <c r="P189" s="9">
        <f>IFERROR(INDEX('IP UPL Gap Data'!$I:$I,(MATCH($B:$B,'IP UPL Gap Data'!$D:$D,0))),0)</f>
        <v>104831.94958475955</v>
      </c>
      <c r="Q189" s="9">
        <f>IFERROR(INDEX('IP UPL Gap Data'!$J:$J,(MATCH($B:$B,'IP UPL Gap Data'!$D:$D,0))),0)</f>
        <v>0</v>
      </c>
      <c r="R189" s="9">
        <f>IFERROR(INDEX('OP UPL Gap Data'!G:G,(MATCH('UPL UHRIP Analysis by Provider'!$B:$B,'OP UPL Gap Data'!$D:$D,0))),0)</f>
        <v>0</v>
      </c>
      <c r="S189" s="9">
        <f>IFERROR(INDEX('OP UPL Gap Data'!H:H,(MATCH('UPL UHRIP Analysis by Provider'!$B:$B,'OP UPL Gap Data'!$D:$D,0))),0)</f>
        <v>0</v>
      </c>
      <c r="T189" s="4">
        <f>IFERROR(INDEX('IP UPL Gap Data'!$H:$H,(MATCH($B:$B,'IP UPL Gap Data'!$D:$D,0))),0)</f>
        <v>104831.94958475955</v>
      </c>
      <c r="U189" s="4">
        <f>IFERROR(INDEX('OP UPL Gap Data'!I:I,(MATCH('UPL UHRIP Analysis by Provider'!B:B,'OP UPL Gap Data'!D:D,0))),0)</f>
        <v>0</v>
      </c>
      <c r="V189" s="4">
        <f>IFERROR(INDEX('IP UPL Gap Data'!$N:$N,(MATCH($B:$B,'IP UPL Gap Data'!$D:$D,0))),0)</f>
        <v>0</v>
      </c>
    </row>
    <row r="190" spans="1:22" ht="23.5">
      <c r="A190" s="10" t="s">
        <v>1498</v>
      </c>
      <c r="B190" s="13" t="s">
        <v>1498</v>
      </c>
      <c r="C190" s="11" t="s">
        <v>1499</v>
      </c>
      <c r="D190" s="11"/>
      <c r="E190" s="12" t="s">
        <v>1500</v>
      </c>
      <c r="F190" s="11" t="s">
        <v>226</v>
      </c>
      <c r="G190" s="11" t="s">
        <v>304</v>
      </c>
      <c r="H190" s="13" t="s">
        <v>1618</v>
      </c>
      <c r="I190" s="9">
        <f>IFERROR(INDEX('PGY4 AA Encounters IP OP Split'!$L:$L,(MATCH($B:$B,'PGY4 AA Encounters IP OP Split'!$D:$D,0))),0)</f>
        <v>0</v>
      </c>
      <c r="J190" s="9">
        <f>IFERROR(INDEX('PGY4 AA Encounters IP OP Split'!$M:$M,(MATCH($B:$B,'PGY4 AA Encounters IP OP Split'!$D:$D,0))),0)</f>
        <v>0</v>
      </c>
      <c r="K190" s="9">
        <f t="shared" si="8"/>
        <v>0</v>
      </c>
      <c r="L190" s="71">
        <f>INDEX('Revised PGY4 Percent Increases'!J:J,(MATCH(H:H,'Revised PGY4 Percent Increases'!A:A,0)))</f>
        <v>1.7231677592740802</v>
      </c>
      <c r="M190" s="9">
        <f t="shared" si="9"/>
        <v>0</v>
      </c>
      <c r="N190" s="4">
        <f t="shared" si="10"/>
        <v>0</v>
      </c>
      <c r="O190" s="4">
        <f t="shared" si="11"/>
        <v>0</v>
      </c>
      <c r="P190" s="9">
        <f>IFERROR(INDEX('IP UPL Gap Data'!$I:$I,(MATCH($B:$B,'IP UPL Gap Data'!$D:$D,0))),0)</f>
        <v>111988.18412190997</v>
      </c>
      <c r="Q190" s="9">
        <f>IFERROR(INDEX('IP UPL Gap Data'!$J:$J,(MATCH($B:$B,'IP UPL Gap Data'!$D:$D,0))),0)</f>
        <v>0</v>
      </c>
      <c r="R190" s="9">
        <f>IFERROR(INDEX('OP UPL Gap Data'!G:G,(MATCH('UPL UHRIP Analysis by Provider'!$B:$B,'OP UPL Gap Data'!$D:$D,0))),0)</f>
        <v>0</v>
      </c>
      <c r="S190" s="9">
        <f>IFERROR(INDEX('OP UPL Gap Data'!H:H,(MATCH('UPL UHRIP Analysis by Provider'!$B:$B,'OP UPL Gap Data'!$D:$D,0))),0)</f>
        <v>0</v>
      </c>
      <c r="T190" s="4">
        <f>IFERROR(INDEX('IP UPL Gap Data'!$H:$H,(MATCH($B:$B,'IP UPL Gap Data'!$D:$D,0))),0)</f>
        <v>111988.18412190997</v>
      </c>
      <c r="U190" s="4">
        <f>IFERROR(INDEX('OP UPL Gap Data'!I:I,(MATCH('UPL UHRIP Analysis by Provider'!B:B,'OP UPL Gap Data'!D:D,0))),0)</f>
        <v>0</v>
      </c>
      <c r="V190" s="4">
        <f>IFERROR(INDEX('IP UPL Gap Data'!$N:$N,(MATCH($B:$B,'IP UPL Gap Data'!$D:$D,0))),0)</f>
        <v>0</v>
      </c>
    </row>
    <row r="191" spans="1:22" ht="23.5">
      <c r="A191" s="10" t="s">
        <v>1501</v>
      </c>
      <c r="B191" s="13" t="s">
        <v>1501</v>
      </c>
      <c r="C191" s="11" t="s">
        <v>1502</v>
      </c>
      <c r="D191" s="11"/>
      <c r="E191" s="12" t="s">
        <v>1503</v>
      </c>
      <c r="F191" s="11" t="s">
        <v>226</v>
      </c>
      <c r="G191" s="11" t="s">
        <v>304</v>
      </c>
      <c r="H191" s="13" t="s">
        <v>1618</v>
      </c>
      <c r="I191" s="9">
        <f>IFERROR(INDEX('PGY4 AA Encounters IP OP Split'!$L:$L,(MATCH($B:$B,'PGY4 AA Encounters IP OP Split'!$D:$D,0))),0)</f>
        <v>0</v>
      </c>
      <c r="J191" s="9">
        <f>IFERROR(INDEX('PGY4 AA Encounters IP OP Split'!$M:$M,(MATCH($B:$B,'PGY4 AA Encounters IP OP Split'!$D:$D,0))),0)</f>
        <v>0</v>
      </c>
      <c r="K191" s="9">
        <f t="shared" si="8"/>
        <v>0</v>
      </c>
      <c r="L191" s="71">
        <f>INDEX('Revised PGY4 Percent Increases'!J:J,(MATCH(H:H,'Revised PGY4 Percent Increases'!A:A,0)))</f>
        <v>1.7231677592740802</v>
      </c>
      <c r="M191" s="9">
        <f t="shared" si="9"/>
        <v>0</v>
      </c>
      <c r="N191" s="4">
        <f t="shared" si="10"/>
        <v>0</v>
      </c>
      <c r="O191" s="4">
        <f t="shared" si="11"/>
        <v>0</v>
      </c>
      <c r="P191" s="9">
        <f>IFERROR(INDEX('IP UPL Gap Data'!$I:$I,(MATCH($B:$B,'IP UPL Gap Data'!$D:$D,0))),0)</f>
        <v>57321.892931751543</v>
      </c>
      <c r="Q191" s="9">
        <f>IFERROR(INDEX('IP UPL Gap Data'!$J:$J,(MATCH($B:$B,'IP UPL Gap Data'!$D:$D,0))),0)</f>
        <v>0</v>
      </c>
      <c r="R191" s="9">
        <f>IFERROR(INDEX('OP UPL Gap Data'!G:G,(MATCH('UPL UHRIP Analysis by Provider'!$B:$B,'OP UPL Gap Data'!$D:$D,0))),0)</f>
        <v>0</v>
      </c>
      <c r="S191" s="9">
        <f>IFERROR(INDEX('OP UPL Gap Data'!H:H,(MATCH('UPL UHRIP Analysis by Provider'!$B:$B,'OP UPL Gap Data'!$D:$D,0))),0)</f>
        <v>0</v>
      </c>
      <c r="T191" s="4">
        <f>IFERROR(INDEX('IP UPL Gap Data'!$H:$H,(MATCH($B:$B,'IP UPL Gap Data'!$D:$D,0))),0)</f>
        <v>57321.892931751543</v>
      </c>
      <c r="U191" s="4">
        <f>IFERROR(INDEX('OP UPL Gap Data'!I:I,(MATCH('UPL UHRIP Analysis by Provider'!B:B,'OP UPL Gap Data'!D:D,0))),0)</f>
        <v>0</v>
      </c>
      <c r="V191" s="4">
        <f>IFERROR(INDEX('IP UPL Gap Data'!$N:$N,(MATCH($B:$B,'IP UPL Gap Data'!$D:$D,0))),0)</f>
        <v>0</v>
      </c>
    </row>
    <row r="192" spans="1:22" ht="23.5">
      <c r="A192" s="10" t="s">
        <v>1504</v>
      </c>
      <c r="B192" s="13" t="s">
        <v>1504</v>
      </c>
      <c r="C192" s="11" t="s">
        <v>1505</v>
      </c>
      <c r="D192" s="11"/>
      <c r="E192" s="12" t="s">
        <v>1506</v>
      </c>
      <c r="F192" s="11" t="s">
        <v>226</v>
      </c>
      <c r="G192" s="11" t="s">
        <v>304</v>
      </c>
      <c r="H192" s="13" t="s">
        <v>1618</v>
      </c>
      <c r="I192" s="9">
        <f>IFERROR(INDEX('PGY4 AA Encounters IP OP Split'!$L:$L,(MATCH($B:$B,'PGY4 AA Encounters IP OP Split'!$D:$D,0))),0)</f>
        <v>0</v>
      </c>
      <c r="J192" s="9">
        <f>IFERROR(INDEX('PGY4 AA Encounters IP OP Split'!$M:$M,(MATCH($B:$B,'PGY4 AA Encounters IP OP Split'!$D:$D,0))),0)</f>
        <v>0</v>
      </c>
      <c r="K192" s="9">
        <f t="shared" si="8"/>
        <v>0</v>
      </c>
      <c r="L192" s="71">
        <f>INDEX('Revised PGY4 Percent Increases'!J:J,(MATCH(H:H,'Revised PGY4 Percent Increases'!A:A,0)))</f>
        <v>1.7231677592740802</v>
      </c>
      <c r="M192" s="9">
        <f t="shared" si="9"/>
        <v>0</v>
      </c>
      <c r="N192" s="4">
        <f t="shared" si="10"/>
        <v>0</v>
      </c>
      <c r="O192" s="4">
        <f t="shared" si="11"/>
        <v>0</v>
      </c>
      <c r="P192" s="9">
        <f>IFERROR(INDEX('IP UPL Gap Data'!$I:$I,(MATCH($B:$B,'IP UPL Gap Data'!$D:$D,0))),0)</f>
        <v>49432.982561219309</v>
      </c>
      <c r="Q192" s="9">
        <f>IFERROR(INDEX('IP UPL Gap Data'!$J:$J,(MATCH($B:$B,'IP UPL Gap Data'!$D:$D,0))),0)</f>
        <v>7407.75</v>
      </c>
      <c r="R192" s="9">
        <f>IFERROR(INDEX('OP UPL Gap Data'!G:G,(MATCH('UPL UHRIP Analysis by Provider'!$B:$B,'OP UPL Gap Data'!$D:$D,0))),0)</f>
        <v>0</v>
      </c>
      <c r="S192" s="9">
        <f>IFERROR(INDEX('OP UPL Gap Data'!H:H,(MATCH('UPL UHRIP Analysis by Provider'!$B:$B,'OP UPL Gap Data'!$D:$D,0))),0)</f>
        <v>0</v>
      </c>
      <c r="T192" s="4">
        <f>IFERROR(INDEX('IP UPL Gap Data'!$H:$H,(MATCH($B:$B,'IP UPL Gap Data'!$D:$D,0))),0)</f>
        <v>42025.232561219309</v>
      </c>
      <c r="U192" s="4">
        <f>IFERROR(INDEX('OP UPL Gap Data'!I:I,(MATCH('UPL UHRIP Analysis by Provider'!B:B,'OP UPL Gap Data'!D:D,0))),0)</f>
        <v>0</v>
      </c>
      <c r="V192" s="4">
        <f>IFERROR(INDEX('IP UPL Gap Data'!$N:$N,(MATCH($B:$B,'IP UPL Gap Data'!$D:$D,0))),0)</f>
        <v>0</v>
      </c>
    </row>
    <row r="193" spans="1:22" ht="23.5">
      <c r="A193" s="10" t="s">
        <v>1513</v>
      </c>
      <c r="B193" s="13" t="s">
        <v>1513</v>
      </c>
      <c r="C193" s="11" t="s">
        <v>1514</v>
      </c>
      <c r="D193" s="11"/>
      <c r="E193" s="12" t="s">
        <v>1515</v>
      </c>
      <c r="F193" s="11" t="s">
        <v>226</v>
      </c>
      <c r="G193" s="11" t="s">
        <v>304</v>
      </c>
      <c r="H193" s="13" t="s">
        <v>1618</v>
      </c>
      <c r="I193" s="9">
        <f>IFERROR(INDEX('PGY4 AA Encounters IP OP Split'!$L:$L,(MATCH($B:$B,'PGY4 AA Encounters IP OP Split'!$D:$D,0))),0)</f>
        <v>0</v>
      </c>
      <c r="J193" s="9">
        <f>IFERROR(INDEX('PGY4 AA Encounters IP OP Split'!$M:$M,(MATCH($B:$B,'PGY4 AA Encounters IP OP Split'!$D:$D,0))),0)</f>
        <v>0</v>
      </c>
      <c r="K193" s="9">
        <f t="shared" si="8"/>
        <v>0</v>
      </c>
      <c r="L193" s="71">
        <f>INDEX('Revised PGY4 Percent Increases'!J:J,(MATCH(H:H,'Revised PGY4 Percent Increases'!A:A,0)))</f>
        <v>1.7231677592740802</v>
      </c>
      <c r="M193" s="9">
        <f t="shared" si="9"/>
        <v>0</v>
      </c>
      <c r="N193" s="4">
        <f t="shared" si="10"/>
        <v>0</v>
      </c>
      <c r="O193" s="4">
        <f t="shared" si="11"/>
        <v>0</v>
      </c>
      <c r="P193" s="9">
        <f>IFERROR(INDEX('IP UPL Gap Data'!$I:$I,(MATCH($B:$B,'IP UPL Gap Data'!$D:$D,0))),0)</f>
        <v>69409.499980028617</v>
      </c>
      <c r="Q193" s="9">
        <f>IFERROR(INDEX('IP UPL Gap Data'!$J:$J,(MATCH($B:$B,'IP UPL Gap Data'!$D:$D,0))),0)</f>
        <v>3497.7100000000064</v>
      </c>
      <c r="R193" s="9">
        <f>IFERROR(INDEX('OP UPL Gap Data'!G:G,(MATCH('UPL UHRIP Analysis by Provider'!$B:$B,'OP UPL Gap Data'!$D:$D,0))),0)</f>
        <v>0</v>
      </c>
      <c r="S193" s="9">
        <f>IFERROR(INDEX('OP UPL Gap Data'!H:H,(MATCH('UPL UHRIP Analysis by Provider'!$B:$B,'OP UPL Gap Data'!$D:$D,0))),0)</f>
        <v>0</v>
      </c>
      <c r="T193" s="4">
        <f>IFERROR(INDEX('IP UPL Gap Data'!$H:$H,(MATCH($B:$B,'IP UPL Gap Data'!$D:$D,0))),0)</f>
        <v>65911.78998002861</v>
      </c>
      <c r="U193" s="4">
        <f>IFERROR(INDEX('OP UPL Gap Data'!I:I,(MATCH('UPL UHRIP Analysis by Provider'!B:B,'OP UPL Gap Data'!D:D,0))),0)</f>
        <v>0</v>
      </c>
      <c r="V193" s="4">
        <f>IFERROR(INDEX('IP UPL Gap Data'!$N:$N,(MATCH($B:$B,'IP UPL Gap Data'!$D:$D,0))),0)</f>
        <v>0</v>
      </c>
    </row>
    <row r="194" spans="1:22">
      <c r="A194" s="10" t="s">
        <v>1523</v>
      </c>
      <c r="B194" s="13" t="s">
        <v>1523</v>
      </c>
      <c r="C194" s="11" t="s">
        <v>1524</v>
      </c>
      <c r="D194" s="11"/>
      <c r="E194" s="12" t="s">
        <v>1525</v>
      </c>
      <c r="F194" s="11" t="s">
        <v>226</v>
      </c>
      <c r="G194" s="11" t="s">
        <v>304</v>
      </c>
      <c r="H194" s="13" t="s">
        <v>1618</v>
      </c>
      <c r="I194" s="9">
        <f>IFERROR(INDEX('PGY4 AA Encounters IP OP Split'!$L:$L,(MATCH($B:$B,'PGY4 AA Encounters IP OP Split'!$D:$D,0))),0)</f>
        <v>0</v>
      </c>
      <c r="J194" s="9">
        <f>IFERROR(INDEX('PGY4 AA Encounters IP OP Split'!$M:$M,(MATCH($B:$B,'PGY4 AA Encounters IP OP Split'!$D:$D,0))),0)</f>
        <v>314244.33913882403</v>
      </c>
      <c r="K194" s="9">
        <f t="shared" ref="K194:K257" si="12">I194+J194</f>
        <v>314244.33913882403</v>
      </c>
      <c r="L194" s="71">
        <f>INDEX('Revised PGY4 Percent Increases'!J:J,(MATCH(H:H,'Revised PGY4 Percent Increases'!A:A,0)))</f>
        <v>1.7231677592740802</v>
      </c>
      <c r="M194" s="9">
        <f t="shared" ref="M194:M257" si="13">(I194+J194)*L194</f>
        <v>541495.71373841155</v>
      </c>
      <c r="N194" s="4">
        <f t="shared" ref="N194:N257" si="14">L194*I194</f>
        <v>0</v>
      </c>
      <c r="O194" s="4">
        <f t="shared" ref="O194:O257" si="15">L194*J194</f>
        <v>541495.71373841155</v>
      </c>
      <c r="P194" s="9">
        <f>IFERROR(INDEX('IP UPL Gap Data'!$I:$I,(MATCH($B:$B,'IP UPL Gap Data'!$D:$D,0))),0)</f>
        <v>120501.55655148893</v>
      </c>
      <c r="Q194" s="9">
        <f>IFERROR(INDEX('IP UPL Gap Data'!$J:$J,(MATCH($B:$B,'IP UPL Gap Data'!$D:$D,0))),0)</f>
        <v>4894.9305704697908</v>
      </c>
      <c r="R194" s="9">
        <f>IFERROR(INDEX('OP UPL Gap Data'!G:G,(MATCH('UPL UHRIP Analysis by Provider'!$B:$B,'OP UPL Gap Data'!$D:$D,0))),0)</f>
        <v>0</v>
      </c>
      <c r="S194" s="9">
        <f>IFERROR(INDEX('OP UPL Gap Data'!H:H,(MATCH('UPL UHRIP Analysis by Provider'!$B:$B,'OP UPL Gap Data'!$D:$D,0))),0)</f>
        <v>0</v>
      </c>
      <c r="T194" s="4">
        <f>IFERROR(INDEX('IP UPL Gap Data'!$H:$H,(MATCH($B:$B,'IP UPL Gap Data'!$D:$D,0))),0)</f>
        <v>115606.62598101914</v>
      </c>
      <c r="U194" s="4">
        <f>IFERROR(INDEX('OP UPL Gap Data'!I:I,(MATCH('UPL UHRIP Analysis by Provider'!B:B,'OP UPL Gap Data'!D:D,0))),0)</f>
        <v>0</v>
      </c>
      <c r="V194" s="4">
        <f>IFERROR(INDEX('IP UPL Gap Data'!$N:$N,(MATCH($B:$B,'IP UPL Gap Data'!$D:$D,0))),0)</f>
        <v>0</v>
      </c>
    </row>
    <row r="195" spans="1:22" ht="23.5">
      <c r="A195" s="10" t="s">
        <v>1530</v>
      </c>
      <c r="B195" s="13" t="s">
        <v>1530</v>
      </c>
      <c r="C195" s="11" t="s">
        <v>1531</v>
      </c>
      <c r="D195" s="11"/>
      <c r="E195" s="12" t="s">
        <v>1532</v>
      </c>
      <c r="F195" s="11" t="s">
        <v>226</v>
      </c>
      <c r="G195" s="11" t="s">
        <v>304</v>
      </c>
      <c r="H195" s="13" t="s">
        <v>1618</v>
      </c>
      <c r="I195" s="9">
        <f>IFERROR(INDEX('PGY4 AA Encounters IP OP Split'!$L:$L,(MATCH($B:$B,'PGY4 AA Encounters IP OP Split'!$D:$D,0))),0)</f>
        <v>0</v>
      </c>
      <c r="J195" s="9">
        <f>IFERROR(INDEX('PGY4 AA Encounters IP OP Split'!$M:$M,(MATCH($B:$B,'PGY4 AA Encounters IP OP Split'!$D:$D,0))),0)</f>
        <v>0</v>
      </c>
      <c r="K195" s="9">
        <f t="shared" si="12"/>
        <v>0</v>
      </c>
      <c r="L195" s="71">
        <f>INDEX('Revised PGY4 Percent Increases'!J:J,(MATCH(H:H,'Revised PGY4 Percent Increases'!A:A,0)))</f>
        <v>1.7231677592740802</v>
      </c>
      <c r="M195" s="9">
        <f t="shared" si="13"/>
        <v>0</v>
      </c>
      <c r="N195" s="4">
        <f t="shared" si="14"/>
        <v>0</v>
      </c>
      <c r="O195" s="4">
        <f t="shared" si="15"/>
        <v>0</v>
      </c>
      <c r="P195" s="9">
        <f>IFERROR(INDEX('IP UPL Gap Data'!$I:$I,(MATCH($B:$B,'IP UPL Gap Data'!$D:$D,0))),0)</f>
        <v>0</v>
      </c>
      <c r="Q195" s="9">
        <f>IFERROR(INDEX('IP UPL Gap Data'!$J:$J,(MATCH($B:$B,'IP UPL Gap Data'!$D:$D,0))),0)</f>
        <v>0</v>
      </c>
      <c r="R195" s="9">
        <f>IFERROR(INDEX('OP UPL Gap Data'!G:G,(MATCH('UPL UHRIP Analysis by Provider'!$B:$B,'OP UPL Gap Data'!$D:$D,0))),0)</f>
        <v>0</v>
      </c>
      <c r="S195" s="9">
        <f>IFERROR(INDEX('OP UPL Gap Data'!H:H,(MATCH('UPL UHRIP Analysis by Provider'!$B:$B,'OP UPL Gap Data'!$D:$D,0))),0)</f>
        <v>0</v>
      </c>
      <c r="T195" s="4">
        <f>IFERROR(INDEX('IP UPL Gap Data'!$H:$H,(MATCH($B:$B,'IP UPL Gap Data'!$D:$D,0))),0)</f>
        <v>0</v>
      </c>
      <c r="U195" s="4">
        <f>IFERROR(INDEX('OP UPL Gap Data'!I:I,(MATCH('UPL UHRIP Analysis by Provider'!B:B,'OP UPL Gap Data'!D:D,0))),0)</f>
        <v>0</v>
      </c>
      <c r="V195" s="4">
        <f>IFERROR(INDEX('IP UPL Gap Data'!$N:$N,(MATCH($B:$B,'IP UPL Gap Data'!$D:$D,0))),0)</f>
        <v>0</v>
      </c>
    </row>
    <row r="196" spans="1:22">
      <c r="A196" s="10" t="s">
        <v>1578</v>
      </c>
      <c r="B196" s="13" t="s">
        <v>1578</v>
      </c>
      <c r="C196" s="11" t="s">
        <v>1579</v>
      </c>
      <c r="D196" s="11"/>
      <c r="E196" s="12" t="s">
        <v>1580</v>
      </c>
      <c r="F196" s="11" t="s">
        <v>226</v>
      </c>
      <c r="G196" s="11" t="s">
        <v>304</v>
      </c>
      <c r="H196" s="13" t="s">
        <v>1618</v>
      </c>
      <c r="I196" s="9">
        <f>IFERROR(INDEX('PGY4 AA Encounters IP OP Split'!$L:$L,(MATCH($B:$B,'PGY4 AA Encounters IP OP Split'!$D:$D,0))),0)</f>
        <v>0</v>
      </c>
      <c r="J196" s="9">
        <f>IFERROR(INDEX('PGY4 AA Encounters IP OP Split'!$M:$M,(MATCH($B:$B,'PGY4 AA Encounters IP OP Split'!$D:$D,0))),0)</f>
        <v>0</v>
      </c>
      <c r="K196" s="9">
        <f t="shared" si="12"/>
        <v>0</v>
      </c>
      <c r="L196" s="71">
        <f>INDEX('Revised PGY4 Percent Increases'!J:J,(MATCH(H:H,'Revised PGY4 Percent Increases'!A:A,0)))</f>
        <v>1.7231677592740802</v>
      </c>
      <c r="M196" s="9">
        <f t="shared" si="13"/>
        <v>0</v>
      </c>
      <c r="N196" s="4">
        <f t="shared" si="14"/>
        <v>0</v>
      </c>
      <c r="O196" s="4">
        <f t="shared" si="15"/>
        <v>0</v>
      </c>
      <c r="P196" s="9">
        <f>IFERROR(INDEX('IP UPL Gap Data'!$I:$I,(MATCH($B:$B,'IP UPL Gap Data'!$D:$D,0))),0)</f>
        <v>0</v>
      </c>
      <c r="Q196" s="9">
        <f>IFERROR(INDEX('IP UPL Gap Data'!$J:$J,(MATCH($B:$B,'IP UPL Gap Data'!$D:$D,0))),0)</f>
        <v>0</v>
      </c>
      <c r="R196" s="9">
        <f>IFERROR(INDEX('OP UPL Gap Data'!G:G,(MATCH('UPL UHRIP Analysis by Provider'!$B:$B,'OP UPL Gap Data'!$D:$D,0))),0)</f>
        <v>0</v>
      </c>
      <c r="S196" s="9">
        <f>IFERROR(INDEX('OP UPL Gap Data'!H:H,(MATCH('UPL UHRIP Analysis by Provider'!$B:$B,'OP UPL Gap Data'!$D:$D,0))),0)</f>
        <v>0</v>
      </c>
      <c r="T196" s="4">
        <f>IFERROR(INDEX('IP UPL Gap Data'!$H:$H,(MATCH($B:$B,'IP UPL Gap Data'!$D:$D,0))),0)</f>
        <v>0</v>
      </c>
      <c r="U196" s="4">
        <f>IFERROR(INDEX('OP UPL Gap Data'!I:I,(MATCH('UPL UHRIP Analysis by Provider'!B:B,'OP UPL Gap Data'!D:D,0))),0)</f>
        <v>0</v>
      </c>
      <c r="V196" s="4">
        <f>IFERROR(INDEX('IP UPL Gap Data'!$N:$N,(MATCH($B:$B,'IP UPL Gap Data'!$D:$D,0))),0)</f>
        <v>0</v>
      </c>
    </row>
    <row r="197" spans="1:22" ht="23.5">
      <c r="A197" s="10" t="s">
        <v>1584</v>
      </c>
      <c r="B197" s="13" t="s">
        <v>1584</v>
      </c>
      <c r="C197" s="11" t="s">
        <v>1585</v>
      </c>
      <c r="D197" s="11"/>
      <c r="E197" s="12" t="s">
        <v>1586</v>
      </c>
      <c r="F197" s="11" t="s">
        <v>226</v>
      </c>
      <c r="G197" s="11" t="s">
        <v>304</v>
      </c>
      <c r="H197" s="13" t="s">
        <v>1618</v>
      </c>
      <c r="I197" s="9">
        <f>IFERROR(INDEX('PGY4 AA Encounters IP OP Split'!$L:$L,(MATCH($B:$B,'PGY4 AA Encounters IP OP Split'!$D:$D,0))),0)</f>
        <v>0</v>
      </c>
      <c r="J197" s="9">
        <f>IFERROR(INDEX('PGY4 AA Encounters IP OP Split'!$M:$M,(MATCH($B:$B,'PGY4 AA Encounters IP OP Split'!$D:$D,0))),0)</f>
        <v>0</v>
      </c>
      <c r="K197" s="9">
        <f t="shared" si="12"/>
        <v>0</v>
      </c>
      <c r="L197" s="71">
        <f>INDEX('Revised PGY4 Percent Increases'!J:J,(MATCH(H:H,'Revised PGY4 Percent Increases'!A:A,0)))</f>
        <v>1.7231677592740802</v>
      </c>
      <c r="M197" s="9">
        <f t="shared" si="13"/>
        <v>0</v>
      </c>
      <c r="N197" s="4">
        <f t="shared" si="14"/>
        <v>0</v>
      </c>
      <c r="O197" s="4">
        <f t="shared" si="15"/>
        <v>0</v>
      </c>
      <c r="P197" s="9">
        <f>IFERROR(INDEX('IP UPL Gap Data'!$I:$I,(MATCH($B:$B,'IP UPL Gap Data'!$D:$D,0))),0)</f>
        <v>0</v>
      </c>
      <c r="Q197" s="9">
        <f>IFERROR(INDEX('IP UPL Gap Data'!$J:$J,(MATCH($B:$B,'IP UPL Gap Data'!$D:$D,0))),0)</f>
        <v>0</v>
      </c>
      <c r="R197" s="9">
        <f>IFERROR(INDEX('OP UPL Gap Data'!G:G,(MATCH('UPL UHRIP Analysis by Provider'!$B:$B,'OP UPL Gap Data'!$D:$D,0))),0)</f>
        <v>0</v>
      </c>
      <c r="S197" s="9">
        <f>IFERROR(INDEX('OP UPL Gap Data'!H:H,(MATCH('UPL UHRIP Analysis by Provider'!$B:$B,'OP UPL Gap Data'!$D:$D,0))),0)</f>
        <v>0</v>
      </c>
      <c r="T197" s="4">
        <f>IFERROR(INDEX('IP UPL Gap Data'!$H:$H,(MATCH($B:$B,'IP UPL Gap Data'!$D:$D,0))),0)</f>
        <v>0</v>
      </c>
      <c r="U197" s="4">
        <f>IFERROR(INDEX('OP UPL Gap Data'!I:I,(MATCH('UPL UHRIP Analysis by Provider'!B:B,'OP UPL Gap Data'!D:D,0))),0)</f>
        <v>0</v>
      </c>
      <c r="V197" s="4">
        <f>IFERROR(INDEX('IP UPL Gap Data'!$N:$N,(MATCH($B:$B,'IP UPL Gap Data'!$D:$D,0))),0)</f>
        <v>0</v>
      </c>
    </row>
    <row r="198" spans="1:22">
      <c r="A198" s="77" t="s">
        <v>1938</v>
      </c>
      <c r="B198" s="77" t="s">
        <v>1938</v>
      </c>
      <c r="C198" s="82" t="s">
        <v>1940</v>
      </c>
      <c r="D198" s="82" t="s">
        <v>1940</v>
      </c>
      <c r="E198" s="82" t="s">
        <v>3022</v>
      </c>
      <c r="F198" s="86" t="s">
        <v>226</v>
      </c>
      <c r="G198" s="86" t="s">
        <v>304</v>
      </c>
      <c r="H198" s="87" t="s">
        <v>1618</v>
      </c>
      <c r="I198" s="9">
        <f>IFERROR(INDEX('PGY4 AA Encounters IP OP Split'!$L:$L,(MATCH($B:$B,'PGY4 AA Encounters IP OP Split'!$D:$D,0))),0)</f>
        <v>15658785.988609869</v>
      </c>
      <c r="J198" s="9">
        <f>IFERROR(INDEX('PGY4 AA Encounters IP OP Split'!$M:$M,(MATCH($B:$B,'PGY4 AA Encounters IP OP Split'!$D:$D,0))),0)</f>
        <v>3632659.297724423</v>
      </c>
      <c r="K198" s="9">
        <f t="shared" si="12"/>
        <v>19291445.286334291</v>
      </c>
      <c r="L198" s="71">
        <f>INDEX('Revised PGY4 Percent Increases'!J:J,(MATCH(H:H,'Revised PGY4 Percent Increases'!A:A,0)))</f>
        <v>1.7231677592740802</v>
      </c>
      <c r="M198" s="9">
        <f t="shared" si="13"/>
        <v>33242396.547211178</v>
      </c>
      <c r="N198" s="4">
        <f t="shared" si="14"/>
        <v>26982715.16494523</v>
      </c>
      <c r="O198" s="4">
        <f t="shared" si="15"/>
        <v>6259681.3822659478</v>
      </c>
      <c r="P198" s="9">
        <f>IFERROR(INDEX('IP UPL Gap Data'!$I:$I,(MATCH($B:$B,'IP UPL Gap Data'!$D:$D,0))),0)</f>
        <v>36743648.142399594</v>
      </c>
      <c r="Q198" s="9">
        <f>IFERROR(INDEX('IP UPL Gap Data'!$J:$J,(MATCH($B:$B,'IP UPL Gap Data'!$D:$D,0))),0)</f>
        <v>14440762.369731545</v>
      </c>
      <c r="R198" s="9">
        <f>IFERROR(INDEX('OP UPL Gap Data'!G:G,(MATCH('UPL UHRIP Analysis by Provider'!$B:$B,'OP UPL Gap Data'!$D:$D,0))),0)</f>
        <v>5734886.9902404947</v>
      </c>
      <c r="S198" s="9">
        <f>IFERROR(INDEX('OP UPL Gap Data'!H:H,(MATCH('UPL UHRIP Analysis by Provider'!$B:$B,'OP UPL Gap Data'!$D:$D,0))),0)</f>
        <v>2207833.759832216</v>
      </c>
      <c r="T198" s="4">
        <f>IFERROR(INDEX('IP UPL Gap Data'!$H:$H,(MATCH($B:$B,'IP UPL Gap Data'!$D:$D,0))),0)</f>
        <v>22302885.772668049</v>
      </c>
      <c r="U198" s="4">
        <f>IFERROR(INDEX('OP UPL Gap Data'!I:I,(MATCH('UPL UHRIP Analysis by Provider'!B:B,'OP UPL Gap Data'!D:D,0))),0)</f>
        <v>3527053.2304082788</v>
      </c>
      <c r="V198" s="4">
        <f>IFERROR(INDEX('IP UPL Gap Data'!$N:$N,(MATCH($B:$B,'IP UPL Gap Data'!$D:$D,0))),0)</f>
        <v>0</v>
      </c>
    </row>
    <row r="199" spans="1:22">
      <c r="A199" s="77" t="s">
        <v>2195</v>
      </c>
      <c r="B199" s="77" t="s">
        <v>2195</v>
      </c>
      <c r="C199" s="82" t="s">
        <v>2197</v>
      </c>
      <c r="D199" s="82" t="s">
        <v>2197</v>
      </c>
      <c r="E199" s="82" t="s">
        <v>3023</v>
      </c>
      <c r="F199" s="86" t="s">
        <v>226</v>
      </c>
      <c r="G199" s="86" t="s">
        <v>304</v>
      </c>
      <c r="H199" s="87" t="s">
        <v>1618</v>
      </c>
      <c r="I199" s="9">
        <f>IFERROR(INDEX('PGY4 AA Encounters IP OP Split'!$L:$L,(MATCH($B:$B,'PGY4 AA Encounters IP OP Split'!$D:$D,0))),0)</f>
        <v>119822.09776846666</v>
      </c>
      <c r="J199" s="9">
        <f>IFERROR(INDEX('PGY4 AA Encounters IP OP Split'!$M:$M,(MATCH($B:$B,'PGY4 AA Encounters IP OP Split'!$D:$D,0))),0)</f>
        <v>1069463.3687042424</v>
      </c>
      <c r="K199" s="9">
        <f t="shared" si="12"/>
        <v>1189285.4664727091</v>
      </c>
      <c r="L199" s="71">
        <f>INDEX('Revised PGY4 Percent Increases'!J:J,(MATCH(H:H,'Revised PGY4 Percent Increases'!A:A,0)))</f>
        <v>1.7231677592740802</v>
      </c>
      <c r="M199" s="9">
        <f t="shared" si="13"/>
        <v>2049338.3723990072</v>
      </c>
      <c r="N199" s="4">
        <f t="shared" si="14"/>
        <v>206473.57572320846</v>
      </c>
      <c r="O199" s="4">
        <f t="shared" si="15"/>
        <v>1842864.7966757987</v>
      </c>
      <c r="P199" s="9">
        <f>IFERROR(INDEX('IP UPL Gap Data'!$I:$I,(MATCH($B:$B,'IP UPL Gap Data'!$D:$D,0))),0)</f>
        <v>393700.25969465257</v>
      </c>
      <c r="Q199" s="9">
        <f>IFERROR(INDEX('IP UPL Gap Data'!$J:$J,(MATCH($B:$B,'IP UPL Gap Data'!$D:$D,0))),0)</f>
        <v>130854.19</v>
      </c>
      <c r="R199" s="9">
        <f>IFERROR(INDEX('OP UPL Gap Data'!G:G,(MATCH('UPL UHRIP Analysis by Provider'!$B:$B,'OP UPL Gap Data'!$D:$D,0))),0)</f>
        <v>0</v>
      </c>
      <c r="S199" s="9">
        <f>IFERROR(INDEX('OP UPL Gap Data'!H:H,(MATCH('UPL UHRIP Analysis by Provider'!$B:$B,'OP UPL Gap Data'!$D:$D,0))),0)</f>
        <v>0</v>
      </c>
      <c r="T199" s="4">
        <f>IFERROR(INDEX('IP UPL Gap Data'!$H:$H,(MATCH($B:$B,'IP UPL Gap Data'!$D:$D,0))),0)</f>
        <v>262846.06969465257</v>
      </c>
      <c r="U199" s="4">
        <f>IFERROR(INDEX('OP UPL Gap Data'!I:I,(MATCH('UPL UHRIP Analysis by Provider'!B:B,'OP UPL Gap Data'!D:D,0))),0)</f>
        <v>0</v>
      </c>
      <c r="V199" s="4">
        <f>IFERROR(INDEX('IP UPL Gap Data'!$N:$N,(MATCH($B:$B,'IP UPL Gap Data'!$D:$D,0))),0)</f>
        <v>0</v>
      </c>
    </row>
    <row r="200" spans="1:22">
      <c r="A200" s="77" t="s">
        <v>1908</v>
      </c>
      <c r="B200" s="77" t="s">
        <v>1908</v>
      </c>
      <c r="C200" s="82" t="s">
        <v>1910</v>
      </c>
      <c r="D200" s="82" t="s">
        <v>1910</v>
      </c>
      <c r="E200" s="82" t="s">
        <v>3024</v>
      </c>
      <c r="F200" s="86" t="s">
        <v>226</v>
      </c>
      <c r="G200" s="86" t="s">
        <v>304</v>
      </c>
      <c r="H200" s="87" t="s">
        <v>1618</v>
      </c>
      <c r="I200" s="9">
        <f>IFERROR(INDEX('PGY4 AA Encounters IP OP Split'!$L:$L,(MATCH($B:$B,'PGY4 AA Encounters IP OP Split'!$D:$D,0))),0)</f>
        <v>1936531.6585560043</v>
      </c>
      <c r="J200" s="9">
        <f>IFERROR(INDEX('PGY4 AA Encounters IP OP Split'!$M:$M,(MATCH($B:$B,'PGY4 AA Encounters IP OP Split'!$D:$D,0))),0)</f>
        <v>1233877.3609202942</v>
      </c>
      <c r="K200" s="9">
        <f t="shared" si="12"/>
        <v>3170409.0194762982</v>
      </c>
      <c r="L200" s="71">
        <f>INDEX('Revised PGY4 Percent Increases'!J:J,(MATCH(H:H,'Revised PGY4 Percent Increases'!A:A,0)))</f>
        <v>1.7231677592740802</v>
      </c>
      <c r="M200" s="9">
        <f t="shared" si="13"/>
        <v>5463146.6060733069</v>
      </c>
      <c r="N200" s="4">
        <f t="shared" si="14"/>
        <v>3336968.9188372679</v>
      </c>
      <c r="O200" s="4">
        <f t="shared" si="15"/>
        <v>2126177.687236039</v>
      </c>
      <c r="P200" s="9">
        <f>IFERROR(INDEX('IP UPL Gap Data'!$I:$I,(MATCH($B:$B,'IP UPL Gap Data'!$D:$D,0))),0)</f>
        <v>2309355.1787434965</v>
      </c>
      <c r="Q200" s="9">
        <f>IFERROR(INDEX('IP UPL Gap Data'!$J:$J,(MATCH($B:$B,'IP UPL Gap Data'!$D:$D,0))),0)</f>
        <v>1342104.4183892617</v>
      </c>
      <c r="R200" s="9">
        <f>IFERROR(INDEX('OP UPL Gap Data'!G:G,(MATCH('UPL UHRIP Analysis by Provider'!$B:$B,'OP UPL Gap Data'!$D:$D,0))),0)</f>
        <v>1923319.9066555661</v>
      </c>
      <c r="S200" s="9">
        <f>IFERROR(INDEX('OP UPL Gap Data'!H:H,(MATCH('UPL UHRIP Analysis by Provider'!$B:$B,'OP UPL Gap Data'!$D:$D,0))),0)</f>
        <v>790894.94828859041</v>
      </c>
      <c r="T200" s="4">
        <f>IFERROR(INDEX('IP UPL Gap Data'!$H:$H,(MATCH($B:$B,'IP UPL Gap Data'!$D:$D,0))),0)</f>
        <v>967250.76035423484</v>
      </c>
      <c r="U200" s="4">
        <f>IFERROR(INDEX('OP UPL Gap Data'!I:I,(MATCH('UPL UHRIP Analysis by Provider'!B:B,'OP UPL Gap Data'!D:D,0))),0)</f>
        <v>1132424.9583669757</v>
      </c>
      <c r="V200" s="4">
        <f>IFERROR(INDEX('IP UPL Gap Data'!$N:$N,(MATCH($B:$B,'IP UPL Gap Data'!$D:$D,0))),0)</f>
        <v>0</v>
      </c>
    </row>
    <row r="201" spans="1:22">
      <c r="A201" s="77" t="s">
        <v>2019</v>
      </c>
      <c r="B201" s="77" t="s">
        <v>2019</v>
      </c>
      <c r="C201" s="82" t="s">
        <v>2021</v>
      </c>
      <c r="D201" s="82" t="s">
        <v>2021</v>
      </c>
      <c r="E201" s="82" t="s">
        <v>3026</v>
      </c>
      <c r="F201" s="86" t="s">
        <v>226</v>
      </c>
      <c r="G201" s="86" t="s">
        <v>304</v>
      </c>
      <c r="H201" s="87" t="s">
        <v>1618</v>
      </c>
      <c r="I201" s="9">
        <f>IFERROR(INDEX('PGY4 AA Encounters IP OP Split'!$L:$L,(MATCH($B:$B,'PGY4 AA Encounters IP OP Split'!$D:$D,0))),0)</f>
        <v>0</v>
      </c>
      <c r="J201" s="9">
        <f>IFERROR(INDEX('PGY4 AA Encounters IP OP Split'!$M:$M,(MATCH($B:$B,'PGY4 AA Encounters IP OP Split'!$D:$D,0))),0)</f>
        <v>12194.372119659969</v>
      </c>
      <c r="K201" s="9">
        <f t="shared" si="12"/>
        <v>12194.372119659969</v>
      </c>
      <c r="L201" s="71">
        <f>INDEX('Revised PGY4 Percent Increases'!J:J,(MATCH(H:H,'Revised PGY4 Percent Increases'!A:A,0)))</f>
        <v>1.7231677592740802</v>
      </c>
      <c r="M201" s="9">
        <f t="shared" si="13"/>
        <v>21012.948881188786</v>
      </c>
      <c r="N201" s="4">
        <f t="shared" si="14"/>
        <v>0</v>
      </c>
      <c r="O201" s="4">
        <f t="shared" si="15"/>
        <v>21012.948881188786</v>
      </c>
      <c r="P201" s="9">
        <f>IFERROR(INDEX('IP UPL Gap Data'!$I:$I,(MATCH($B:$B,'IP UPL Gap Data'!$D:$D,0))),0)</f>
        <v>20306.529728014695</v>
      </c>
      <c r="Q201" s="9">
        <f>IFERROR(INDEX('IP UPL Gap Data'!$J:$J,(MATCH($B:$B,'IP UPL Gap Data'!$D:$D,0))),0)</f>
        <v>5992.9</v>
      </c>
      <c r="R201" s="9">
        <f>IFERROR(INDEX('OP UPL Gap Data'!G:G,(MATCH('UPL UHRIP Analysis by Provider'!$B:$B,'OP UPL Gap Data'!$D:$D,0))),0)</f>
        <v>218246.1428135747</v>
      </c>
      <c r="S201" s="9">
        <f>IFERROR(INDEX('OP UPL Gap Data'!H:H,(MATCH('UPL UHRIP Analysis by Provider'!$B:$B,'OP UPL Gap Data'!$D:$D,0))),0)</f>
        <v>316956.41000000003</v>
      </c>
      <c r="T201" s="4">
        <f>IFERROR(INDEX('IP UPL Gap Data'!$H:$H,(MATCH($B:$B,'IP UPL Gap Data'!$D:$D,0))),0)</f>
        <v>14313.629728014696</v>
      </c>
      <c r="U201" s="4">
        <f>IFERROR(INDEX('OP UPL Gap Data'!I:I,(MATCH('UPL UHRIP Analysis by Provider'!B:B,'OP UPL Gap Data'!D:D,0))),0)</f>
        <v>-98710.267186425335</v>
      </c>
      <c r="V201" s="4">
        <f>IFERROR(INDEX('IP UPL Gap Data'!$N:$N,(MATCH($B:$B,'IP UPL Gap Data'!$D:$D,0))),0)</f>
        <v>0</v>
      </c>
    </row>
    <row r="202" spans="1:22">
      <c r="A202" s="80" t="s">
        <v>1768</v>
      </c>
      <c r="B202" s="77" t="s">
        <v>1768</v>
      </c>
      <c r="C202" s="82" t="s">
        <v>1770</v>
      </c>
      <c r="D202" s="82" t="s">
        <v>1770</v>
      </c>
      <c r="E202" s="85" t="s">
        <v>2814</v>
      </c>
      <c r="F202" s="86" t="s">
        <v>226</v>
      </c>
      <c r="G202" s="86" t="s">
        <v>304</v>
      </c>
      <c r="H202" s="87" t="s">
        <v>1618</v>
      </c>
      <c r="I202" s="9">
        <f>IFERROR(INDEX('PGY4 AA Encounters IP OP Split'!$L:$L,(MATCH($B:$B,'PGY4 AA Encounters IP OP Split'!$D:$D,0))),0)</f>
        <v>0</v>
      </c>
      <c r="J202" s="9">
        <f>IFERROR(INDEX('PGY4 AA Encounters IP OP Split'!$M:$M,(MATCH($B:$B,'PGY4 AA Encounters IP OP Split'!$D:$D,0))),0)</f>
        <v>0</v>
      </c>
      <c r="K202" s="9">
        <f t="shared" si="12"/>
        <v>0</v>
      </c>
      <c r="L202" s="71">
        <f>INDEX('Revised PGY4 Percent Increases'!J:J,(MATCH(H:H,'Revised PGY4 Percent Increases'!A:A,0)))</f>
        <v>1.7231677592740802</v>
      </c>
      <c r="M202" s="9">
        <f t="shared" si="13"/>
        <v>0</v>
      </c>
      <c r="N202" s="4">
        <f t="shared" si="14"/>
        <v>0</v>
      </c>
      <c r="O202" s="4">
        <f t="shared" si="15"/>
        <v>0</v>
      </c>
      <c r="P202" s="9">
        <f>IFERROR(INDEX('IP UPL Gap Data'!$I:$I,(MATCH($B:$B,'IP UPL Gap Data'!$D:$D,0))),0)</f>
        <v>705567.78672697267</v>
      </c>
      <c r="Q202" s="9">
        <f>IFERROR(INDEX('IP UPL Gap Data'!$J:$J,(MATCH($B:$B,'IP UPL Gap Data'!$D:$D,0))),0)</f>
        <v>222789.37429530203</v>
      </c>
      <c r="R202" s="9">
        <f>IFERROR(INDEX('OP UPL Gap Data'!G:G,(MATCH('UPL UHRIP Analysis by Provider'!$B:$B,'OP UPL Gap Data'!$D:$D,0))),0)</f>
        <v>966371.94954430894</v>
      </c>
      <c r="S202" s="9">
        <f>IFERROR(INDEX('OP UPL Gap Data'!H:H,(MATCH('UPL UHRIP Analysis by Provider'!$B:$B,'OP UPL Gap Data'!$D:$D,0))),0)</f>
        <v>304337.25865771814</v>
      </c>
      <c r="T202" s="4">
        <f>IFERROR(INDEX('IP UPL Gap Data'!$H:$H,(MATCH($B:$B,'IP UPL Gap Data'!$D:$D,0))),0)</f>
        <v>482778.41243167064</v>
      </c>
      <c r="U202" s="4">
        <f>IFERROR(INDEX('OP UPL Gap Data'!I:I,(MATCH('UPL UHRIP Analysis by Provider'!B:B,'OP UPL Gap Data'!D:D,0))),0)</f>
        <v>662034.69088659086</v>
      </c>
      <c r="V202" s="4">
        <f>IFERROR(INDEX('IP UPL Gap Data'!$N:$N,(MATCH($B:$B,'IP UPL Gap Data'!$D:$D,0))),0)</f>
        <v>0</v>
      </c>
    </row>
    <row r="203" spans="1:22">
      <c r="A203" s="10" t="s">
        <v>127</v>
      </c>
      <c r="B203" s="13" t="s">
        <v>127</v>
      </c>
      <c r="C203" s="11" t="s">
        <v>128</v>
      </c>
      <c r="D203" s="11"/>
      <c r="E203" s="12" t="s">
        <v>129</v>
      </c>
      <c r="F203" s="11" t="s">
        <v>1529</v>
      </c>
      <c r="G203" s="11" t="s">
        <v>304</v>
      </c>
      <c r="H203" s="13" t="s">
        <v>1643</v>
      </c>
      <c r="I203" s="9">
        <f>IFERROR(INDEX('PGY4 AA Encounters IP OP Split'!$L:$L,(MATCH($B:$B,'PGY4 AA Encounters IP OP Split'!$D:$D,0))),0)</f>
        <v>292777.92907629663</v>
      </c>
      <c r="J203" s="9">
        <f>IFERROR(INDEX('PGY4 AA Encounters IP OP Split'!$M:$M,(MATCH($B:$B,'PGY4 AA Encounters IP OP Split'!$D:$D,0))),0)</f>
        <v>746161.00689601758</v>
      </c>
      <c r="K203" s="9">
        <f t="shared" si="12"/>
        <v>1038938.9359723142</v>
      </c>
      <c r="L203" s="71">
        <f>INDEX('Revised PGY4 Percent Increases'!J:J,(MATCH(H:H,'Revised PGY4 Percent Increases'!A:A,0)))</f>
        <v>0.73</v>
      </c>
      <c r="M203" s="9">
        <f t="shared" si="13"/>
        <v>758425.42325978936</v>
      </c>
      <c r="N203" s="4">
        <f t="shared" si="14"/>
        <v>213727.88822569654</v>
      </c>
      <c r="O203" s="4">
        <f t="shared" si="15"/>
        <v>544697.53503409284</v>
      </c>
      <c r="P203" s="9">
        <f>IFERROR(INDEX('IP UPL Gap Data'!$I:$I,(MATCH($B:$B,'IP UPL Gap Data'!$D:$D,0))),0)</f>
        <v>295949.23594639316</v>
      </c>
      <c r="Q203" s="9">
        <f>IFERROR(INDEX('IP UPL Gap Data'!$J:$J,(MATCH($B:$B,'IP UPL Gap Data'!$D:$D,0))),0)</f>
        <v>113210.10086956521</v>
      </c>
      <c r="R203" s="9">
        <f>IFERROR(INDEX('OP UPL Gap Data'!G:G,(MATCH('UPL UHRIP Analysis by Provider'!$B:$B,'OP UPL Gap Data'!$D:$D,0))),0)</f>
        <v>1101927.534032108</v>
      </c>
      <c r="S203" s="9">
        <f>IFERROR(INDEX('OP UPL Gap Data'!H:H,(MATCH('UPL UHRIP Analysis by Provider'!$B:$B,'OP UPL Gap Data'!$D:$D,0))),0)</f>
        <v>620975.98413043492</v>
      </c>
      <c r="T203" s="4">
        <f>IFERROR(INDEX('IP UPL Gap Data'!$H:$H,(MATCH($B:$B,'IP UPL Gap Data'!$D:$D,0))),0)</f>
        <v>182739.13507682795</v>
      </c>
      <c r="U203" s="4">
        <f>IFERROR(INDEX('OP UPL Gap Data'!I:I,(MATCH('UPL UHRIP Analysis by Provider'!B:B,'OP UPL Gap Data'!D:D,0))),0)</f>
        <v>480951.5499016731</v>
      </c>
      <c r="V203" s="4">
        <f>IFERROR(INDEX('IP UPL Gap Data'!$N:$N,(MATCH($B:$B,'IP UPL Gap Data'!$D:$D,0))),0)</f>
        <v>0</v>
      </c>
    </row>
    <row r="204" spans="1:22">
      <c r="A204" s="10" t="s">
        <v>538</v>
      </c>
      <c r="B204" s="13" t="s">
        <v>538</v>
      </c>
      <c r="C204" s="11" t="s">
        <v>539</v>
      </c>
      <c r="D204" s="11"/>
      <c r="E204" s="12" t="s">
        <v>540</v>
      </c>
      <c r="F204" s="11" t="s">
        <v>1529</v>
      </c>
      <c r="G204" s="11" t="s">
        <v>304</v>
      </c>
      <c r="H204" s="13" t="s">
        <v>1643</v>
      </c>
      <c r="I204" s="9">
        <f>IFERROR(INDEX('PGY4 AA Encounters IP OP Split'!$L:$L,(MATCH($B:$B,'PGY4 AA Encounters IP OP Split'!$D:$D,0))),0)</f>
        <v>9.4871165300598079</v>
      </c>
      <c r="J204" s="9">
        <f>IFERROR(INDEX('PGY4 AA Encounters IP OP Split'!$M:$M,(MATCH($B:$B,'PGY4 AA Encounters IP OP Split'!$D:$D,0))),0)</f>
        <v>326532.69007448538</v>
      </c>
      <c r="K204" s="9">
        <f t="shared" si="12"/>
        <v>326542.17719101545</v>
      </c>
      <c r="L204" s="71">
        <f>INDEX('Revised PGY4 Percent Increases'!J:J,(MATCH(H:H,'Revised PGY4 Percent Increases'!A:A,0)))</f>
        <v>0.73</v>
      </c>
      <c r="M204" s="9">
        <f t="shared" si="13"/>
        <v>238375.78934944127</v>
      </c>
      <c r="N204" s="4">
        <f t="shared" si="14"/>
        <v>6.9255950669436599</v>
      </c>
      <c r="O204" s="4">
        <f t="shared" si="15"/>
        <v>238368.86375437432</v>
      </c>
      <c r="P204" s="9">
        <f>IFERROR(INDEX('IP UPL Gap Data'!$I:$I,(MATCH($B:$B,'IP UPL Gap Data'!$D:$D,0))),0)</f>
        <v>4079.5883344698796</v>
      </c>
      <c r="Q204" s="9">
        <f>IFERROR(INDEX('IP UPL Gap Data'!$J:$J,(MATCH($B:$B,'IP UPL Gap Data'!$D:$D,0))),0)</f>
        <v>2600.8643478260869</v>
      </c>
      <c r="R204" s="9">
        <f>IFERROR(INDEX('OP UPL Gap Data'!G:G,(MATCH('UPL UHRIP Analysis by Provider'!$B:$B,'OP UPL Gap Data'!$D:$D,0))),0)</f>
        <v>446832.83247809263</v>
      </c>
      <c r="S204" s="9">
        <f>IFERROR(INDEX('OP UPL Gap Data'!H:H,(MATCH('UPL UHRIP Analysis by Provider'!$B:$B,'OP UPL Gap Data'!$D:$D,0))),0)</f>
        <v>261806.17304347822</v>
      </c>
      <c r="T204" s="4">
        <f>IFERROR(INDEX('IP UPL Gap Data'!$H:$H,(MATCH($B:$B,'IP UPL Gap Data'!$D:$D,0))),0)</f>
        <v>1478.7239866437926</v>
      </c>
      <c r="U204" s="4">
        <f>IFERROR(INDEX('OP UPL Gap Data'!I:I,(MATCH('UPL UHRIP Analysis by Provider'!B:B,'OP UPL Gap Data'!D:D,0))),0)</f>
        <v>185026.65943461441</v>
      </c>
      <c r="V204" s="4">
        <f>IFERROR(INDEX('IP UPL Gap Data'!$N:$N,(MATCH($B:$B,'IP UPL Gap Data'!$D:$D,0))),0)</f>
        <v>0</v>
      </c>
    </row>
    <row r="205" spans="1:22">
      <c r="A205" s="10" t="s">
        <v>967</v>
      </c>
      <c r="B205" s="13" t="s">
        <v>967</v>
      </c>
      <c r="C205" s="11" t="s">
        <v>968</v>
      </c>
      <c r="D205" s="11"/>
      <c r="E205" s="12" t="s">
        <v>969</v>
      </c>
      <c r="F205" s="11" t="s">
        <v>1529</v>
      </c>
      <c r="G205" s="11" t="s">
        <v>304</v>
      </c>
      <c r="H205" s="13" t="s">
        <v>1643</v>
      </c>
      <c r="I205" s="9">
        <f>IFERROR(INDEX('PGY4 AA Encounters IP OP Split'!$L:$L,(MATCH($B:$B,'PGY4 AA Encounters IP OP Split'!$D:$D,0))),0)</f>
        <v>81994.112737301213</v>
      </c>
      <c r="J205" s="9">
        <f>IFERROR(INDEX('PGY4 AA Encounters IP OP Split'!$M:$M,(MATCH($B:$B,'PGY4 AA Encounters IP OP Split'!$D:$D,0))),0)</f>
        <v>80969.252066931862</v>
      </c>
      <c r="K205" s="9">
        <f t="shared" si="12"/>
        <v>162963.36480423308</v>
      </c>
      <c r="L205" s="71">
        <f>INDEX('Revised PGY4 Percent Increases'!J:J,(MATCH(H:H,'Revised PGY4 Percent Increases'!A:A,0)))</f>
        <v>0.73</v>
      </c>
      <c r="M205" s="9">
        <f t="shared" si="13"/>
        <v>118963.25630709014</v>
      </c>
      <c r="N205" s="4">
        <f t="shared" si="14"/>
        <v>59855.702298229888</v>
      </c>
      <c r="O205" s="4">
        <f t="shared" si="15"/>
        <v>59107.554008860257</v>
      </c>
      <c r="P205" s="9">
        <f>IFERROR(INDEX('IP UPL Gap Data'!$I:$I,(MATCH($B:$B,'IP UPL Gap Data'!$D:$D,0))),0)</f>
        <v>18068.611346488149</v>
      </c>
      <c r="Q205" s="9">
        <f>IFERROR(INDEX('IP UPL Gap Data'!$J:$J,(MATCH($B:$B,'IP UPL Gap Data'!$D:$D,0))),0)</f>
        <v>19951.878478260867</v>
      </c>
      <c r="R205" s="9">
        <f>IFERROR(INDEX('OP UPL Gap Data'!G:G,(MATCH('UPL UHRIP Analysis by Provider'!$B:$B,'OP UPL Gap Data'!$D:$D,0))),0)</f>
        <v>161909.86760733847</v>
      </c>
      <c r="S205" s="9">
        <f>IFERROR(INDEX('OP UPL Gap Data'!H:H,(MATCH('UPL UHRIP Analysis by Provider'!$B:$B,'OP UPL Gap Data'!$D:$D,0))),0)</f>
        <v>93884.900652173892</v>
      </c>
      <c r="T205" s="4">
        <f>IFERROR(INDEX('IP UPL Gap Data'!$H:$H,(MATCH($B:$B,'IP UPL Gap Data'!$D:$D,0))),0)</f>
        <v>-1883.2671317727181</v>
      </c>
      <c r="U205" s="4">
        <f>IFERROR(INDEX('OP UPL Gap Data'!I:I,(MATCH('UPL UHRIP Analysis by Provider'!B:B,'OP UPL Gap Data'!D:D,0))),0)</f>
        <v>68024.966955164578</v>
      </c>
      <c r="V205" s="4">
        <f>IFERROR(INDEX('IP UPL Gap Data'!$N:$N,(MATCH($B:$B,'IP UPL Gap Data'!$D:$D,0))),0)</f>
        <v>0</v>
      </c>
    </row>
    <row r="206" spans="1:22" ht="23.5">
      <c r="A206" s="10" t="s">
        <v>832</v>
      </c>
      <c r="B206" s="13" t="s">
        <v>832</v>
      </c>
      <c r="C206" s="11" t="s">
        <v>833</v>
      </c>
      <c r="D206" s="11"/>
      <c r="E206" s="12" t="s">
        <v>834</v>
      </c>
      <c r="F206" s="11" t="s">
        <v>1620</v>
      </c>
      <c r="G206" s="11" t="s">
        <v>304</v>
      </c>
      <c r="H206" s="13" t="s">
        <v>1674</v>
      </c>
      <c r="I206" s="9">
        <f>IFERROR(INDEX('PGY4 AA Encounters IP OP Split'!$L:$L,(MATCH($B:$B,'PGY4 AA Encounters IP OP Split'!$D:$D,0))),0)</f>
        <v>2423933.6194044366</v>
      </c>
      <c r="J206" s="9">
        <f>IFERROR(INDEX('PGY4 AA Encounters IP OP Split'!$M:$M,(MATCH($B:$B,'PGY4 AA Encounters IP OP Split'!$D:$D,0))),0)</f>
        <v>2060914.751563096</v>
      </c>
      <c r="K206" s="9">
        <f t="shared" si="12"/>
        <v>4484848.3709675325</v>
      </c>
      <c r="L206" s="71">
        <f>INDEX('Revised PGY4 Percent Increases'!J:J,(MATCH(H:H,'Revised PGY4 Percent Increases'!A:A,0)))</f>
        <v>0.28999999999999998</v>
      </c>
      <c r="M206" s="9">
        <f t="shared" si="13"/>
        <v>1300606.0275805844</v>
      </c>
      <c r="N206" s="4">
        <f t="shared" si="14"/>
        <v>702940.74962728657</v>
      </c>
      <c r="O206" s="4">
        <f t="shared" si="15"/>
        <v>597665.27795329783</v>
      </c>
      <c r="P206" s="9">
        <f>IFERROR(INDEX('IP UPL Gap Data'!$I:$I,(MATCH($B:$B,'IP UPL Gap Data'!$D:$D,0))),0)</f>
        <v>1814459.2729630787</v>
      </c>
      <c r="Q206" s="9">
        <f>IFERROR(INDEX('IP UPL Gap Data'!$J:$J,(MATCH($B:$B,'IP UPL Gap Data'!$D:$D,0))),0)</f>
        <v>2183546.6752542374</v>
      </c>
      <c r="R206" s="9">
        <f>IFERROR(INDEX('OP UPL Gap Data'!G:G,(MATCH('UPL UHRIP Analysis by Provider'!$B:$B,'OP UPL Gap Data'!$D:$D,0))),0)</f>
        <v>2269079.7568802955</v>
      </c>
      <c r="S206" s="9">
        <f>IFERROR(INDEX('OP UPL Gap Data'!H:H,(MATCH('UPL UHRIP Analysis by Provider'!$B:$B,'OP UPL Gap Data'!$D:$D,0))),0)</f>
        <v>1281711.4723728814</v>
      </c>
      <c r="T206" s="4">
        <f>IFERROR(INDEX('IP UPL Gap Data'!$H:$H,(MATCH($B:$B,'IP UPL Gap Data'!$D:$D,0))),0)</f>
        <v>-369087.40229115868</v>
      </c>
      <c r="U206" s="4">
        <f>IFERROR(INDEX('OP UPL Gap Data'!I:I,(MATCH('UPL UHRIP Analysis by Provider'!B:B,'OP UPL Gap Data'!D:D,0))),0)</f>
        <v>987368.28450741409</v>
      </c>
      <c r="V206" s="4">
        <f>IFERROR(INDEX('IP UPL Gap Data'!$N:$N,(MATCH($B:$B,'IP UPL Gap Data'!$D:$D,0))),0)</f>
        <v>0</v>
      </c>
    </row>
    <row r="207" spans="1:22">
      <c r="A207" s="10" t="s">
        <v>1090</v>
      </c>
      <c r="B207" s="13" t="s">
        <v>1090</v>
      </c>
      <c r="C207" s="11" t="s">
        <v>1091</v>
      </c>
      <c r="D207" s="11"/>
      <c r="E207" s="12" t="s">
        <v>1092</v>
      </c>
      <c r="F207" s="11" t="s">
        <v>1620</v>
      </c>
      <c r="G207" s="11" t="s">
        <v>304</v>
      </c>
      <c r="H207" s="13" t="s">
        <v>1674</v>
      </c>
      <c r="I207" s="9">
        <f>IFERROR(INDEX('PGY4 AA Encounters IP OP Split'!$L:$L,(MATCH($B:$B,'PGY4 AA Encounters IP OP Split'!$D:$D,0))),0)</f>
        <v>122750.86363167214</v>
      </c>
      <c r="J207" s="9">
        <f>IFERROR(INDEX('PGY4 AA Encounters IP OP Split'!$M:$M,(MATCH($B:$B,'PGY4 AA Encounters IP OP Split'!$D:$D,0))),0)</f>
        <v>689751.58061753958</v>
      </c>
      <c r="K207" s="9">
        <f t="shared" si="12"/>
        <v>812502.44424921169</v>
      </c>
      <c r="L207" s="71">
        <f>INDEX('Revised PGY4 Percent Increases'!J:J,(MATCH(H:H,'Revised PGY4 Percent Increases'!A:A,0)))</f>
        <v>0.28999999999999998</v>
      </c>
      <c r="M207" s="9">
        <f t="shared" si="13"/>
        <v>235625.70883227137</v>
      </c>
      <c r="N207" s="4">
        <f t="shared" si="14"/>
        <v>35597.750453184919</v>
      </c>
      <c r="O207" s="4">
        <f t="shared" si="15"/>
        <v>200027.95837908646</v>
      </c>
      <c r="P207" s="9">
        <f>IFERROR(INDEX('IP UPL Gap Data'!$I:$I,(MATCH($B:$B,'IP UPL Gap Data'!$D:$D,0))),0)</f>
        <v>66742.719219964565</v>
      </c>
      <c r="Q207" s="9">
        <f>IFERROR(INDEX('IP UPL Gap Data'!$J:$J,(MATCH($B:$B,'IP UPL Gap Data'!$D:$D,0))),0)</f>
        <v>40040.762033898311</v>
      </c>
      <c r="R207" s="9">
        <f>IFERROR(INDEX('OP UPL Gap Data'!G:G,(MATCH('UPL UHRIP Analysis by Provider'!$B:$B,'OP UPL Gap Data'!$D:$D,0))),0)</f>
        <v>501736.74567797902</v>
      </c>
      <c r="S207" s="9">
        <f>IFERROR(INDEX('OP UPL Gap Data'!H:H,(MATCH('UPL UHRIP Analysis by Provider'!$B:$B,'OP UPL Gap Data'!$D:$D,0))),0)</f>
        <v>412327.87881355925</v>
      </c>
      <c r="T207" s="4">
        <f>IFERROR(INDEX('IP UPL Gap Data'!$H:$H,(MATCH($B:$B,'IP UPL Gap Data'!$D:$D,0))),0)</f>
        <v>26701.957186066255</v>
      </c>
      <c r="U207" s="4">
        <f>IFERROR(INDEX('OP UPL Gap Data'!I:I,(MATCH('UPL UHRIP Analysis by Provider'!B:B,'OP UPL Gap Data'!D:D,0))),0)</f>
        <v>89408.866864419775</v>
      </c>
      <c r="V207" s="4">
        <f>IFERROR(INDEX('IP UPL Gap Data'!$N:$N,(MATCH($B:$B,'IP UPL Gap Data'!$D:$D,0))),0)</f>
        <v>0</v>
      </c>
    </row>
    <row r="208" spans="1:22">
      <c r="A208" s="10" t="s">
        <v>748</v>
      </c>
      <c r="B208" s="13" t="s">
        <v>748</v>
      </c>
      <c r="C208" s="11" t="s">
        <v>749</v>
      </c>
      <c r="D208" s="11"/>
      <c r="E208" s="12" t="s">
        <v>750</v>
      </c>
      <c r="F208" s="11" t="s">
        <v>1667</v>
      </c>
      <c r="G208" s="11" t="s">
        <v>304</v>
      </c>
      <c r="H208" s="13" t="s">
        <v>1671</v>
      </c>
      <c r="I208" s="9">
        <f>IFERROR(INDEX('PGY4 AA Encounters IP OP Split'!$L:$L,(MATCH($B:$B,'PGY4 AA Encounters IP OP Split'!$D:$D,0))),0)</f>
        <v>23719573.386838824</v>
      </c>
      <c r="J208" s="9">
        <f>IFERROR(INDEX('PGY4 AA Encounters IP OP Split'!$M:$M,(MATCH($B:$B,'PGY4 AA Encounters IP OP Split'!$D:$D,0))),0)</f>
        <v>22882070.36470288</v>
      </c>
      <c r="K208" s="9">
        <f t="shared" si="12"/>
        <v>46601643.751541704</v>
      </c>
      <c r="L208" s="71">
        <f>INDEX('Revised PGY4 Percent Increases'!J:J,(MATCH(H:H,'Revised PGY4 Percent Increases'!A:A,0)))</f>
        <v>0.7</v>
      </c>
      <c r="M208" s="9">
        <f t="shared" si="13"/>
        <v>32621150.626079191</v>
      </c>
      <c r="N208" s="4">
        <f t="shared" si="14"/>
        <v>16603701.370787175</v>
      </c>
      <c r="O208" s="4">
        <f t="shared" si="15"/>
        <v>16017449.255292015</v>
      </c>
      <c r="P208" s="9">
        <f>IFERROR(INDEX('IP UPL Gap Data'!$I:$I,(MATCH($B:$B,'IP UPL Gap Data'!$D:$D,0))),0)</f>
        <v>60132342.476256207</v>
      </c>
      <c r="Q208" s="9">
        <f>IFERROR(INDEX('IP UPL Gap Data'!$J:$J,(MATCH($B:$B,'IP UPL Gap Data'!$D:$D,0))),0)</f>
        <v>21995277.949731544</v>
      </c>
      <c r="R208" s="9">
        <f>IFERROR(INDEX('OP UPL Gap Data'!G:G,(MATCH('UPL UHRIP Analysis by Provider'!$B:$B,'OP UPL Gap Data'!$D:$D,0))),0)</f>
        <v>25634715.965305708</v>
      </c>
      <c r="S208" s="9">
        <f>IFERROR(INDEX('OP UPL Gap Data'!H:H,(MATCH('UPL UHRIP Analysis by Provider'!$B:$B,'OP UPL Gap Data'!$D:$D,0))),0)</f>
        <v>15462788.894194633</v>
      </c>
      <c r="T208" s="4">
        <f>IFERROR(INDEX('IP UPL Gap Data'!$H:$H,(MATCH($B:$B,'IP UPL Gap Data'!$D:$D,0))),0)</f>
        <v>-7667262.92347534</v>
      </c>
      <c r="U208" s="4">
        <f>IFERROR(INDEX('OP UPL Gap Data'!I:I,(MATCH('UPL UHRIP Analysis by Provider'!B:B,'OP UPL Gap Data'!D:D,0))),0)</f>
        <v>10171927.071111076</v>
      </c>
      <c r="V208" s="4">
        <f>IFERROR(INDEX('IP UPL Gap Data'!$N:$N,(MATCH($B:$B,'IP UPL Gap Data'!$D:$D,0))),0)</f>
        <v>45804327.450000003</v>
      </c>
    </row>
    <row r="209" spans="1:22">
      <c r="A209" s="10" t="s">
        <v>1362</v>
      </c>
      <c r="B209" s="13" t="s">
        <v>1362</v>
      </c>
      <c r="C209" s="11" t="s">
        <v>1363</v>
      </c>
      <c r="D209" s="11"/>
      <c r="E209" s="12" t="s">
        <v>1364</v>
      </c>
      <c r="F209" s="11" t="s">
        <v>1209</v>
      </c>
      <c r="G209" s="11" t="s">
        <v>1574</v>
      </c>
      <c r="H209" s="13" t="s">
        <v>1707</v>
      </c>
      <c r="I209" s="9">
        <f>IFERROR(INDEX('PGY4 AA Encounters IP OP Split'!$L:$L,(MATCH($B:$B,'PGY4 AA Encounters IP OP Split'!$D:$D,0))),0)</f>
        <v>1743662.7752373687</v>
      </c>
      <c r="J209" s="9">
        <f>IFERROR(INDEX('PGY4 AA Encounters IP OP Split'!$M:$M,(MATCH($B:$B,'PGY4 AA Encounters IP OP Split'!$D:$D,0))),0)</f>
        <v>176595.20368768356</v>
      </c>
      <c r="K209" s="9">
        <f t="shared" si="12"/>
        <v>1920257.9789250521</v>
      </c>
      <c r="L209" s="71">
        <f>INDEX('Revised PGY4 Percent Increases'!J:J,(MATCH(H:H,'Revised PGY4 Percent Increases'!A:A,0)))</f>
        <v>0</v>
      </c>
      <c r="M209" s="9">
        <f t="shared" si="13"/>
        <v>0</v>
      </c>
      <c r="N209" s="4">
        <f t="shared" si="14"/>
        <v>0</v>
      </c>
      <c r="O209" s="4">
        <f t="shared" si="15"/>
        <v>0</v>
      </c>
      <c r="P209" s="9">
        <f>IFERROR(INDEX('IP UPL Gap Data'!$I:$I,(MATCH($B:$B,'IP UPL Gap Data'!$D:$D,0))),0)</f>
        <v>0</v>
      </c>
      <c r="Q209" s="9">
        <f>IFERROR(INDEX('IP UPL Gap Data'!$J:$J,(MATCH($B:$B,'IP UPL Gap Data'!$D:$D,0))),0)</f>
        <v>0</v>
      </c>
      <c r="R209" s="9">
        <f>IFERROR(INDEX('OP UPL Gap Data'!G:G,(MATCH('UPL UHRIP Analysis by Provider'!$B:$B,'OP UPL Gap Data'!$D:$D,0))),0)</f>
        <v>0</v>
      </c>
      <c r="S209" s="9">
        <f>IFERROR(INDEX('OP UPL Gap Data'!H:H,(MATCH('UPL UHRIP Analysis by Provider'!$B:$B,'OP UPL Gap Data'!$D:$D,0))),0)</f>
        <v>0</v>
      </c>
      <c r="T209" s="4">
        <f>IFERROR(INDEX('IP UPL Gap Data'!$H:$H,(MATCH($B:$B,'IP UPL Gap Data'!$D:$D,0))),0)</f>
        <v>0</v>
      </c>
      <c r="U209" s="4">
        <f>IFERROR(INDEX('OP UPL Gap Data'!I:I,(MATCH('UPL UHRIP Analysis by Provider'!B:B,'OP UPL Gap Data'!D:D,0))),0)</f>
        <v>0</v>
      </c>
      <c r="V209" s="4">
        <f>IFERROR(INDEX('IP UPL Gap Data'!$N:$N,(MATCH($B:$B,'IP UPL Gap Data'!$D:$D,0))),0)</f>
        <v>0</v>
      </c>
    </row>
    <row r="210" spans="1:22">
      <c r="A210" s="10" t="s">
        <v>166</v>
      </c>
      <c r="B210" s="13" t="s">
        <v>166</v>
      </c>
      <c r="C210" s="11" t="s">
        <v>167</v>
      </c>
      <c r="D210" s="11"/>
      <c r="E210" s="12" t="s">
        <v>168</v>
      </c>
      <c r="F210" s="11" t="s">
        <v>226</v>
      </c>
      <c r="G210" s="11" t="s">
        <v>1574</v>
      </c>
      <c r="H210" s="13" t="s">
        <v>1648</v>
      </c>
      <c r="I210" s="9">
        <f>IFERROR(INDEX('PGY4 AA Encounters IP OP Split'!$L:$L,(MATCH($B:$B,'PGY4 AA Encounters IP OP Split'!$D:$D,0))),0)</f>
        <v>3282519.4385920595</v>
      </c>
      <c r="J210" s="9">
        <f>IFERROR(INDEX('PGY4 AA Encounters IP OP Split'!$M:$M,(MATCH($B:$B,'PGY4 AA Encounters IP OP Split'!$D:$D,0))),0)</f>
        <v>1601585.646969913</v>
      </c>
      <c r="K210" s="9">
        <f t="shared" si="12"/>
        <v>4884105.0855619721</v>
      </c>
      <c r="L210" s="71">
        <f>INDEX('Revised PGY4 Percent Increases'!J:J,(MATCH(H:H,'Revised PGY4 Percent Increases'!A:A,0)))</f>
        <v>0.69463662124371861</v>
      </c>
      <c r="M210" s="9">
        <f t="shared" si="13"/>
        <v>3392678.2544340314</v>
      </c>
      <c r="N210" s="4">
        <f t="shared" si="14"/>
        <v>2280158.2119904165</v>
      </c>
      <c r="O210" s="4">
        <f t="shared" si="15"/>
        <v>1112520.0424436156</v>
      </c>
      <c r="P210" s="9">
        <f>IFERROR(INDEX('IP UPL Gap Data'!$I:$I,(MATCH($B:$B,'IP UPL Gap Data'!$D:$D,0))),0)</f>
        <v>4764934.3078743974</v>
      </c>
      <c r="Q210" s="9">
        <f>IFERROR(INDEX('IP UPL Gap Data'!$J:$J,(MATCH($B:$B,'IP UPL Gap Data'!$D:$D,0))),0)</f>
        <v>2756389.2047080295</v>
      </c>
      <c r="R210" s="9">
        <f>IFERROR(INDEX('OP UPL Gap Data'!G:G,(MATCH('UPL UHRIP Analysis by Provider'!$B:$B,'OP UPL Gap Data'!$D:$D,0))),0)</f>
        <v>5356461.9791521933</v>
      </c>
      <c r="S210" s="9">
        <f>IFERROR(INDEX('OP UPL Gap Data'!H:H,(MATCH('UPL UHRIP Analysis by Provider'!$B:$B,'OP UPL Gap Data'!$D:$D,0))),0)</f>
        <v>1185563.4718248176</v>
      </c>
      <c r="T210" s="4">
        <f>IFERROR(INDEX('IP UPL Gap Data'!$H:$H,(MATCH($B:$B,'IP UPL Gap Data'!$D:$D,0))),0)</f>
        <v>2008545.1031663679</v>
      </c>
      <c r="U210" s="4">
        <f>IFERROR(INDEX('OP UPL Gap Data'!I:I,(MATCH('UPL UHRIP Analysis by Provider'!B:B,'OP UPL Gap Data'!D:D,0))),0)</f>
        <v>4170898.5073273759</v>
      </c>
      <c r="V210" s="4">
        <f>IFERROR(INDEX('IP UPL Gap Data'!$N:$N,(MATCH($B:$B,'IP UPL Gap Data'!$D:$D,0))),0)</f>
        <v>0</v>
      </c>
    </row>
    <row r="211" spans="1:22">
      <c r="A211" s="10" t="s">
        <v>235</v>
      </c>
      <c r="B211" s="13" t="s">
        <v>235</v>
      </c>
      <c r="C211" s="11" t="s">
        <v>236</v>
      </c>
      <c r="D211" s="11"/>
      <c r="E211" s="12" t="s">
        <v>237</v>
      </c>
      <c r="F211" s="11" t="s">
        <v>226</v>
      </c>
      <c r="G211" s="11" t="s">
        <v>1574</v>
      </c>
      <c r="H211" s="13" t="s">
        <v>1648</v>
      </c>
      <c r="I211" s="9">
        <f>IFERROR(INDEX('PGY4 AA Encounters IP OP Split'!$L:$L,(MATCH($B:$B,'PGY4 AA Encounters IP OP Split'!$D:$D,0))),0)</f>
        <v>0</v>
      </c>
      <c r="J211" s="9">
        <f>IFERROR(INDEX('PGY4 AA Encounters IP OP Split'!$M:$M,(MATCH($B:$B,'PGY4 AA Encounters IP OP Split'!$D:$D,0))),0)</f>
        <v>0</v>
      </c>
      <c r="K211" s="9">
        <f t="shared" si="12"/>
        <v>0</v>
      </c>
      <c r="L211" s="71">
        <f>INDEX('Revised PGY4 Percent Increases'!J:J,(MATCH(H:H,'Revised PGY4 Percent Increases'!A:A,0)))</f>
        <v>0.69463662124371861</v>
      </c>
      <c r="M211" s="9">
        <f t="shared" si="13"/>
        <v>0</v>
      </c>
      <c r="N211" s="4">
        <f t="shared" si="14"/>
        <v>0</v>
      </c>
      <c r="O211" s="4">
        <f t="shared" si="15"/>
        <v>0</v>
      </c>
      <c r="P211" s="9">
        <f>IFERROR(INDEX('IP UPL Gap Data'!$I:$I,(MATCH($B:$B,'IP UPL Gap Data'!$D:$D,0))),0)</f>
        <v>0</v>
      </c>
      <c r="Q211" s="9">
        <f>IFERROR(INDEX('IP UPL Gap Data'!$J:$J,(MATCH($B:$B,'IP UPL Gap Data'!$D:$D,0))),0)</f>
        <v>0</v>
      </c>
      <c r="R211" s="9">
        <f>IFERROR(INDEX('OP UPL Gap Data'!G:G,(MATCH('UPL UHRIP Analysis by Provider'!$B:$B,'OP UPL Gap Data'!$D:$D,0))),0)</f>
        <v>0</v>
      </c>
      <c r="S211" s="9">
        <f>IFERROR(INDEX('OP UPL Gap Data'!H:H,(MATCH('UPL UHRIP Analysis by Provider'!$B:$B,'OP UPL Gap Data'!$D:$D,0))),0)</f>
        <v>0</v>
      </c>
      <c r="T211" s="4">
        <f>IFERROR(INDEX('IP UPL Gap Data'!$H:$H,(MATCH($B:$B,'IP UPL Gap Data'!$D:$D,0))),0)</f>
        <v>0</v>
      </c>
      <c r="U211" s="4">
        <f>IFERROR(INDEX('OP UPL Gap Data'!I:I,(MATCH('UPL UHRIP Analysis by Provider'!B:B,'OP UPL Gap Data'!D:D,0))),0)</f>
        <v>0</v>
      </c>
      <c r="V211" s="4">
        <f>IFERROR(INDEX('IP UPL Gap Data'!$N:$N,(MATCH($B:$B,'IP UPL Gap Data'!$D:$D,0))),0)</f>
        <v>0</v>
      </c>
    </row>
    <row r="212" spans="1:22" ht="23.5">
      <c r="A212" s="10" t="s">
        <v>405</v>
      </c>
      <c r="B212" s="13" t="s">
        <v>405</v>
      </c>
      <c r="C212" s="11" t="s">
        <v>406</v>
      </c>
      <c r="D212" s="11"/>
      <c r="E212" s="12" t="s">
        <v>407</v>
      </c>
      <c r="F212" s="11" t="s">
        <v>226</v>
      </c>
      <c r="G212" s="11" t="s">
        <v>1574</v>
      </c>
      <c r="H212" s="13" t="s">
        <v>1648</v>
      </c>
      <c r="I212" s="9">
        <f>IFERROR(INDEX('PGY4 AA Encounters IP OP Split'!$L:$L,(MATCH($B:$B,'PGY4 AA Encounters IP OP Split'!$D:$D,0))),0)</f>
        <v>0</v>
      </c>
      <c r="J212" s="9">
        <f>IFERROR(INDEX('PGY4 AA Encounters IP OP Split'!$M:$M,(MATCH($B:$B,'PGY4 AA Encounters IP OP Split'!$D:$D,0))),0)</f>
        <v>0</v>
      </c>
      <c r="K212" s="9">
        <f t="shared" si="12"/>
        <v>0</v>
      </c>
      <c r="L212" s="71">
        <f>INDEX('Revised PGY4 Percent Increases'!J:J,(MATCH(H:H,'Revised PGY4 Percent Increases'!A:A,0)))</f>
        <v>0.69463662124371861</v>
      </c>
      <c r="M212" s="9">
        <f t="shared" si="13"/>
        <v>0</v>
      </c>
      <c r="N212" s="4">
        <f t="shared" si="14"/>
        <v>0</v>
      </c>
      <c r="O212" s="4">
        <f t="shared" si="15"/>
        <v>0</v>
      </c>
      <c r="P212" s="9">
        <f>IFERROR(INDEX('IP UPL Gap Data'!$I:$I,(MATCH($B:$B,'IP UPL Gap Data'!$D:$D,0))),0)</f>
        <v>110598.26460540637</v>
      </c>
      <c r="Q212" s="9">
        <f>IFERROR(INDEX('IP UPL Gap Data'!$J:$J,(MATCH($B:$B,'IP UPL Gap Data'!$D:$D,0))),0)</f>
        <v>0</v>
      </c>
      <c r="R212" s="9">
        <f>IFERROR(INDEX('OP UPL Gap Data'!G:G,(MATCH('UPL UHRIP Analysis by Provider'!$B:$B,'OP UPL Gap Data'!$D:$D,0))),0)</f>
        <v>0</v>
      </c>
      <c r="S212" s="9">
        <f>IFERROR(INDEX('OP UPL Gap Data'!H:H,(MATCH('UPL UHRIP Analysis by Provider'!$B:$B,'OP UPL Gap Data'!$D:$D,0))),0)</f>
        <v>0</v>
      </c>
      <c r="T212" s="4">
        <f>IFERROR(INDEX('IP UPL Gap Data'!$H:$H,(MATCH($B:$B,'IP UPL Gap Data'!$D:$D,0))),0)</f>
        <v>110598.26460540637</v>
      </c>
      <c r="U212" s="4">
        <f>IFERROR(INDEX('OP UPL Gap Data'!I:I,(MATCH('UPL UHRIP Analysis by Provider'!B:B,'OP UPL Gap Data'!D:D,0))),0)</f>
        <v>0</v>
      </c>
      <c r="V212" s="4">
        <f>IFERROR(INDEX('IP UPL Gap Data'!$N:$N,(MATCH($B:$B,'IP UPL Gap Data'!$D:$D,0))),0)</f>
        <v>0</v>
      </c>
    </row>
    <row r="213" spans="1:22">
      <c r="A213" s="10" t="s">
        <v>450</v>
      </c>
      <c r="B213" s="13" t="s">
        <v>1654</v>
      </c>
      <c r="C213" s="11" t="s">
        <v>451</v>
      </c>
      <c r="D213" s="11"/>
      <c r="E213" s="12" t="s">
        <v>452</v>
      </c>
      <c r="F213" s="11" t="s">
        <v>226</v>
      </c>
      <c r="G213" s="11" t="s">
        <v>1574</v>
      </c>
      <c r="H213" s="13" t="s">
        <v>1648</v>
      </c>
      <c r="I213" s="9">
        <f>IFERROR(INDEX('PGY4 AA Encounters IP OP Split'!$L:$L,(MATCH($B:$B,'PGY4 AA Encounters IP OP Split'!$D:$D,0))),0)</f>
        <v>19877160.743270535</v>
      </c>
      <c r="J213" s="9">
        <f>IFERROR(INDEX('PGY4 AA Encounters IP OP Split'!$M:$M,(MATCH($B:$B,'PGY4 AA Encounters IP OP Split'!$D:$D,0))),0)</f>
        <v>16759407.801545022</v>
      </c>
      <c r="K213" s="9">
        <f t="shared" si="12"/>
        <v>36636568.544815555</v>
      </c>
      <c r="L213" s="71">
        <f>INDEX('Revised PGY4 Percent Increases'!J:J,(MATCH(H:H,'Revised PGY4 Percent Increases'!A:A,0)))</f>
        <v>0.69463662124371861</v>
      </c>
      <c r="M213" s="9">
        <f t="shared" si="13"/>
        <v>25449102.187934577</v>
      </c>
      <c r="N213" s="4">
        <f t="shared" si="14"/>
        <v>13807403.778623726</v>
      </c>
      <c r="O213" s="4">
        <f t="shared" si="15"/>
        <v>11641698.409310853</v>
      </c>
      <c r="P213" s="9">
        <f>IFERROR(INDEX('IP UPL Gap Data'!$I:$I,(MATCH($B:$B,'IP UPL Gap Data'!$D:$D,0))),0)</f>
        <v>25547634.916855834</v>
      </c>
      <c r="Q213" s="9">
        <f>IFERROR(INDEX('IP UPL Gap Data'!$J:$J,(MATCH($B:$B,'IP UPL Gap Data'!$D:$D,0))),0)</f>
        <v>15973319.651167884</v>
      </c>
      <c r="R213" s="9">
        <f>IFERROR(INDEX('OP UPL Gap Data'!G:G,(MATCH('UPL UHRIP Analysis by Provider'!$B:$B,'OP UPL Gap Data'!$D:$D,0))),0)</f>
        <v>23185049.548155196</v>
      </c>
      <c r="S213" s="9">
        <f>IFERROR(INDEX('OP UPL Gap Data'!H:H,(MATCH('UPL UHRIP Analysis by Provider'!$B:$B,'OP UPL Gap Data'!$D:$D,0))),0)</f>
        <v>15903347.355985403</v>
      </c>
      <c r="T213" s="4">
        <f>IFERROR(INDEX('IP UPL Gap Data'!$H:$H,(MATCH($B:$B,'IP UPL Gap Data'!$D:$D,0))),0)</f>
        <v>9574315.26568795</v>
      </c>
      <c r="U213" s="4">
        <f>IFERROR(INDEX('OP UPL Gap Data'!I:I,(MATCH('UPL UHRIP Analysis by Provider'!B:B,'OP UPL Gap Data'!D:D,0))),0)</f>
        <v>7281702.192169793</v>
      </c>
      <c r="V213" s="4">
        <f>IFERROR(INDEX('IP UPL Gap Data'!$N:$N,(MATCH($B:$B,'IP UPL Gap Data'!$D:$D,0))),0)</f>
        <v>0</v>
      </c>
    </row>
    <row r="214" spans="1:22">
      <c r="A214" s="10" t="s">
        <v>589</v>
      </c>
      <c r="B214" s="13" t="s">
        <v>589</v>
      </c>
      <c r="C214" s="11" t="s">
        <v>590</v>
      </c>
      <c r="D214" s="11"/>
      <c r="E214" s="12" t="s">
        <v>591</v>
      </c>
      <c r="F214" s="11" t="s">
        <v>226</v>
      </c>
      <c r="G214" s="11" t="s">
        <v>1574</v>
      </c>
      <c r="H214" s="13" t="s">
        <v>1648</v>
      </c>
      <c r="I214" s="9">
        <f>IFERROR(INDEX('PGY4 AA Encounters IP OP Split'!$L:$L,(MATCH($B:$B,'PGY4 AA Encounters IP OP Split'!$D:$D,0))),0)</f>
        <v>0</v>
      </c>
      <c r="J214" s="9">
        <f>IFERROR(INDEX('PGY4 AA Encounters IP OP Split'!$M:$M,(MATCH($B:$B,'PGY4 AA Encounters IP OP Split'!$D:$D,0))),0)</f>
        <v>0</v>
      </c>
      <c r="K214" s="9">
        <f t="shared" si="12"/>
        <v>0</v>
      </c>
      <c r="L214" s="71">
        <f>INDEX('Revised PGY4 Percent Increases'!J:J,(MATCH(H:H,'Revised PGY4 Percent Increases'!A:A,0)))</f>
        <v>0.69463662124371861</v>
      </c>
      <c r="M214" s="9">
        <f t="shared" si="13"/>
        <v>0</v>
      </c>
      <c r="N214" s="4">
        <f t="shared" si="14"/>
        <v>0</v>
      </c>
      <c r="O214" s="4">
        <f t="shared" si="15"/>
        <v>0</v>
      </c>
      <c r="P214" s="9">
        <f>IFERROR(INDEX('IP UPL Gap Data'!$I:$I,(MATCH($B:$B,'IP UPL Gap Data'!$D:$D,0))),0)</f>
        <v>0</v>
      </c>
      <c r="Q214" s="9">
        <f>IFERROR(INDEX('IP UPL Gap Data'!$J:$J,(MATCH($B:$B,'IP UPL Gap Data'!$D:$D,0))),0)</f>
        <v>0</v>
      </c>
      <c r="R214" s="9">
        <f>IFERROR(INDEX('OP UPL Gap Data'!G:G,(MATCH('UPL UHRIP Analysis by Provider'!$B:$B,'OP UPL Gap Data'!$D:$D,0))),0)</f>
        <v>0</v>
      </c>
      <c r="S214" s="9">
        <f>IFERROR(INDEX('OP UPL Gap Data'!H:H,(MATCH('UPL UHRIP Analysis by Provider'!$B:$B,'OP UPL Gap Data'!$D:$D,0))),0)</f>
        <v>0</v>
      </c>
      <c r="T214" s="4">
        <f>IFERROR(INDEX('IP UPL Gap Data'!$H:$H,(MATCH($B:$B,'IP UPL Gap Data'!$D:$D,0))),0)</f>
        <v>0</v>
      </c>
      <c r="U214" s="4">
        <f>IFERROR(INDEX('OP UPL Gap Data'!I:I,(MATCH('UPL UHRIP Analysis by Provider'!B:B,'OP UPL Gap Data'!D:D,0))),0)</f>
        <v>0</v>
      </c>
      <c r="V214" s="4">
        <f>IFERROR(INDEX('IP UPL Gap Data'!$N:$N,(MATCH($B:$B,'IP UPL Gap Data'!$D:$D,0))),0)</f>
        <v>0</v>
      </c>
    </row>
    <row r="215" spans="1:22">
      <c r="A215" s="10" t="s">
        <v>598</v>
      </c>
      <c r="B215" s="13" t="s">
        <v>598</v>
      </c>
      <c r="C215" s="11" t="s">
        <v>599</v>
      </c>
      <c r="D215" s="11"/>
      <c r="E215" s="12" t="s">
        <v>600</v>
      </c>
      <c r="F215" s="11" t="s">
        <v>226</v>
      </c>
      <c r="G215" s="11" t="s">
        <v>1574</v>
      </c>
      <c r="H215" s="13" t="s">
        <v>1648</v>
      </c>
      <c r="I215" s="9">
        <f>IFERROR(INDEX('PGY4 AA Encounters IP OP Split'!$L:$L,(MATCH($B:$B,'PGY4 AA Encounters IP OP Split'!$D:$D,0))),0)</f>
        <v>6190391.9467817098</v>
      </c>
      <c r="J215" s="9">
        <f>IFERROR(INDEX('PGY4 AA Encounters IP OP Split'!$M:$M,(MATCH($B:$B,'PGY4 AA Encounters IP OP Split'!$D:$D,0))),0)</f>
        <v>5639280.4568803161</v>
      </c>
      <c r="K215" s="9">
        <f t="shared" si="12"/>
        <v>11829672.403662026</v>
      </c>
      <c r="L215" s="71">
        <f>INDEX('Revised PGY4 Percent Increases'!J:J,(MATCH(H:H,'Revised PGY4 Percent Increases'!A:A,0)))</f>
        <v>0.69463662124371861</v>
      </c>
      <c r="M215" s="9">
        <f t="shared" si="13"/>
        <v>8217323.6688998491</v>
      </c>
      <c r="N215" s="4">
        <f t="shared" si="14"/>
        <v>4300072.9460867727</v>
      </c>
      <c r="O215" s="4">
        <f t="shared" si="15"/>
        <v>3917250.7228130768</v>
      </c>
      <c r="P215" s="9">
        <f>IFERROR(INDEX('IP UPL Gap Data'!$I:$I,(MATCH($B:$B,'IP UPL Gap Data'!$D:$D,0))),0)</f>
        <v>12264422.316971833</v>
      </c>
      <c r="Q215" s="9">
        <f>IFERROR(INDEX('IP UPL Gap Data'!$J:$J,(MATCH($B:$B,'IP UPL Gap Data'!$D:$D,0))),0)</f>
        <v>6270728.9916788321</v>
      </c>
      <c r="R215" s="9">
        <f>IFERROR(INDEX('OP UPL Gap Data'!G:G,(MATCH('UPL UHRIP Analysis by Provider'!$B:$B,'OP UPL Gap Data'!$D:$D,0))),0)</f>
        <v>6643418.5920394342</v>
      </c>
      <c r="S215" s="9">
        <f>IFERROR(INDEX('OP UPL Gap Data'!H:H,(MATCH('UPL UHRIP Analysis by Provider'!$B:$B,'OP UPL Gap Data'!$D:$D,0))),0)</f>
        <v>5021024.8778102193</v>
      </c>
      <c r="T215" s="4">
        <f>IFERROR(INDEX('IP UPL Gap Data'!$H:$H,(MATCH($B:$B,'IP UPL Gap Data'!$D:$D,0))),0)</f>
        <v>5993693.3252930008</v>
      </c>
      <c r="U215" s="4">
        <f>IFERROR(INDEX('OP UPL Gap Data'!I:I,(MATCH('UPL UHRIP Analysis by Provider'!B:B,'OP UPL Gap Data'!D:D,0))),0)</f>
        <v>1622393.7142292149</v>
      </c>
      <c r="V215" s="4">
        <f>IFERROR(INDEX('IP UPL Gap Data'!$N:$N,(MATCH($B:$B,'IP UPL Gap Data'!$D:$D,0))),0)</f>
        <v>0</v>
      </c>
    </row>
    <row r="216" spans="1:22">
      <c r="A216" s="10" t="s">
        <v>649</v>
      </c>
      <c r="B216" s="13" t="s">
        <v>649</v>
      </c>
      <c r="C216" s="11" t="s">
        <v>650</v>
      </c>
      <c r="D216" s="11"/>
      <c r="E216" s="12" t="s">
        <v>651</v>
      </c>
      <c r="F216" s="11" t="s">
        <v>226</v>
      </c>
      <c r="G216" s="11" t="s">
        <v>1574</v>
      </c>
      <c r="H216" s="13" t="s">
        <v>1648</v>
      </c>
      <c r="I216" s="9">
        <f>IFERROR(INDEX('PGY4 AA Encounters IP OP Split'!$L:$L,(MATCH($B:$B,'PGY4 AA Encounters IP OP Split'!$D:$D,0))),0)</f>
        <v>13459265.557646634</v>
      </c>
      <c r="J216" s="9">
        <f>IFERROR(INDEX('PGY4 AA Encounters IP OP Split'!$M:$M,(MATCH($B:$B,'PGY4 AA Encounters IP OP Split'!$D:$D,0))),0)</f>
        <v>7154380.4117373331</v>
      </c>
      <c r="K216" s="9">
        <f t="shared" si="12"/>
        <v>20613645.969383966</v>
      </c>
      <c r="L216" s="71">
        <f>INDEX('Revised PGY4 Percent Increases'!J:J,(MATCH(H:H,'Revised PGY4 Percent Increases'!A:A,0)))</f>
        <v>0.69463662124371861</v>
      </c>
      <c r="M216" s="9">
        <f t="shared" si="13"/>
        <v>14318993.387687078</v>
      </c>
      <c r="N216" s="4">
        <f t="shared" si="14"/>
        <v>9349298.7513856124</v>
      </c>
      <c r="O216" s="4">
        <f t="shared" si="15"/>
        <v>4969694.6363014653</v>
      </c>
      <c r="P216" s="9">
        <f>IFERROR(INDEX('IP UPL Gap Data'!$I:$I,(MATCH($B:$B,'IP UPL Gap Data'!$D:$D,0))),0)</f>
        <v>19674624.062056251</v>
      </c>
      <c r="Q216" s="9">
        <f>IFERROR(INDEX('IP UPL Gap Data'!$J:$J,(MATCH($B:$B,'IP UPL Gap Data'!$D:$D,0))),0)</f>
        <v>13252645.784233578</v>
      </c>
      <c r="R216" s="9">
        <f>IFERROR(INDEX('OP UPL Gap Data'!G:G,(MATCH('UPL UHRIP Analysis by Provider'!$B:$B,'OP UPL Gap Data'!$D:$D,0))),0)</f>
        <v>9483882.7813875396</v>
      </c>
      <c r="S216" s="9">
        <f>IFERROR(INDEX('OP UPL Gap Data'!H:H,(MATCH('UPL UHRIP Analysis by Provider'!$B:$B,'OP UPL Gap Data'!$D:$D,0))),0)</f>
        <v>5656042.4356204374</v>
      </c>
      <c r="T216" s="4">
        <f>IFERROR(INDEX('IP UPL Gap Data'!$H:$H,(MATCH($B:$B,'IP UPL Gap Data'!$D:$D,0))),0)</f>
        <v>6421978.2778226733</v>
      </c>
      <c r="U216" s="4">
        <f>IFERROR(INDEX('OP UPL Gap Data'!I:I,(MATCH('UPL UHRIP Analysis by Provider'!B:B,'OP UPL Gap Data'!D:D,0))),0)</f>
        <v>3827840.3457671022</v>
      </c>
      <c r="V216" s="4">
        <f>IFERROR(INDEX('IP UPL Gap Data'!$N:$N,(MATCH($B:$B,'IP UPL Gap Data'!$D:$D,0))),0)</f>
        <v>0</v>
      </c>
    </row>
    <row r="217" spans="1:22" ht="23.5">
      <c r="A217" s="10" t="s">
        <v>652</v>
      </c>
      <c r="B217" s="13" t="s">
        <v>652</v>
      </c>
      <c r="C217" s="11" t="s">
        <v>653</v>
      </c>
      <c r="D217" s="11"/>
      <c r="E217" s="12" t="s">
        <v>654</v>
      </c>
      <c r="F217" s="11" t="s">
        <v>226</v>
      </c>
      <c r="G217" s="11" t="s">
        <v>1574</v>
      </c>
      <c r="H217" s="13" t="s">
        <v>1648</v>
      </c>
      <c r="I217" s="9">
        <f>IFERROR(INDEX('PGY4 AA Encounters IP OP Split'!$L:$L,(MATCH($B:$B,'PGY4 AA Encounters IP OP Split'!$D:$D,0))),0)</f>
        <v>9242418.9139512125</v>
      </c>
      <c r="J217" s="9">
        <f>IFERROR(INDEX('PGY4 AA Encounters IP OP Split'!$M:$M,(MATCH($B:$B,'PGY4 AA Encounters IP OP Split'!$D:$D,0))),0)</f>
        <v>3527225.9959840467</v>
      </c>
      <c r="K217" s="9">
        <f t="shared" si="12"/>
        <v>12769644.909935258</v>
      </c>
      <c r="L217" s="71">
        <f>INDEX('Revised PGY4 Percent Increases'!J:J,(MATCH(H:H,'Revised PGY4 Percent Increases'!A:A,0)))</f>
        <v>0.69463662124371861</v>
      </c>
      <c r="M217" s="9">
        <f t="shared" si="13"/>
        <v>8870262.9947194774</v>
      </c>
      <c r="N217" s="4">
        <f t="shared" si="14"/>
        <v>6420122.6465061093</v>
      </c>
      <c r="O217" s="4">
        <f t="shared" si="15"/>
        <v>2450140.3482133686</v>
      </c>
      <c r="P217" s="9">
        <f>IFERROR(INDEX('IP UPL Gap Data'!$I:$I,(MATCH($B:$B,'IP UPL Gap Data'!$D:$D,0))),0)</f>
        <v>12725745.185331145</v>
      </c>
      <c r="Q217" s="9">
        <f>IFERROR(INDEX('IP UPL Gap Data'!$J:$J,(MATCH($B:$B,'IP UPL Gap Data'!$D:$D,0))),0)</f>
        <v>10803525.081459854</v>
      </c>
      <c r="R217" s="9">
        <f>IFERROR(INDEX('OP UPL Gap Data'!G:G,(MATCH('UPL UHRIP Analysis by Provider'!$B:$B,'OP UPL Gap Data'!$D:$D,0))),0)</f>
        <v>5524961.1156484699</v>
      </c>
      <c r="S217" s="9">
        <f>IFERROR(INDEX('OP UPL Gap Data'!H:H,(MATCH('UPL UHRIP Analysis by Provider'!$B:$B,'OP UPL Gap Data'!$D:$D,0))),0)</f>
        <v>2685142.2387591237</v>
      </c>
      <c r="T217" s="4">
        <f>IFERROR(INDEX('IP UPL Gap Data'!$H:$H,(MATCH($B:$B,'IP UPL Gap Data'!$D:$D,0))),0)</f>
        <v>1922220.1038712915</v>
      </c>
      <c r="U217" s="4">
        <f>IFERROR(INDEX('OP UPL Gap Data'!I:I,(MATCH('UPL UHRIP Analysis by Provider'!B:B,'OP UPL Gap Data'!D:D,0))),0)</f>
        <v>2839818.8768893462</v>
      </c>
      <c r="V217" s="4">
        <f>IFERROR(INDEX('IP UPL Gap Data'!$N:$N,(MATCH($B:$B,'IP UPL Gap Data'!$D:$D,0))),0)</f>
        <v>0</v>
      </c>
    </row>
    <row r="218" spans="1:22">
      <c r="A218" s="10" t="s">
        <v>670</v>
      </c>
      <c r="B218" s="13" t="s">
        <v>670</v>
      </c>
      <c r="C218" s="11" t="s">
        <v>671</v>
      </c>
      <c r="D218" s="11"/>
      <c r="E218" s="12" t="s">
        <v>672</v>
      </c>
      <c r="F218" s="11" t="s">
        <v>226</v>
      </c>
      <c r="G218" s="11" t="s">
        <v>1574</v>
      </c>
      <c r="H218" s="13" t="s">
        <v>1648</v>
      </c>
      <c r="I218" s="9">
        <f>IFERROR(INDEX('PGY4 AA Encounters IP OP Split'!$L:$L,(MATCH($B:$B,'PGY4 AA Encounters IP OP Split'!$D:$D,0))),0)</f>
        <v>171976.10486506345</v>
      </c>
      <c r="J218" s="9">
        <f>IFERROR(INDEX('PGY4 AA Encounters IP OP Split'!$M:$M,(MATCH($B:$B,'PGY4 AA Encounters IP OP Split'!$D:$D,0))),0)</f>
        <v>425989.44120531966</v>
      </c>
      <c r="K218" s="9">
        <f t="shared" si="12"/>
        <v>597965.54607038316</v>
      </c>
      <c r="L218" s="71">
        <f>INDEX('Revised PGY4 Percent Increases'!J:J,(MATCH(H:H,'Revised PGY4 Percent Increases'!A:A,0)))</f>
        <v>0.69463662124371861</v>
      </c>
      <c r="M218" s="9">
        <f t="shared" si="13"/>
        <v>415368.76654248615</v>
      </c>
      <c r="N218" s="4">
        <f t="shared" si="14"/>
        <v>119460.90041812311</v>
      </c>
      <c r="O218" s="4">
        <f t="shared" si="15"/>
        <v>295907.86612436298</v>
      </c>
      <c r="P218" s="9">
        <f>IFERROR(INDEX('IP UPL Gap Data'!$I:$I,(MATCH($B:$B,'IP UPL Gap Data'!$D:$D,0))),0)</f>
        <v>281730.04502235947</v>
      </c>
      <c r="Q218" s="9">
        <f>IFERROR(INDEX('IP UPL Gap Data'!$J:$J,(MATCH($B:$B,'IP UPL Gap Data'!$D:$D,0))),0)</f>
        <v>190227.98945255473</v>
      </c>
      <c r="R218" s="9">
        <f>IFERROR(INDEX('OP UPL Gap Data'!G:G,(MATCH('UPL UHRIP Analysis by Provider'!$B:$B,'OP UPL Gap Data'!$D:$D,0))),0)</f>
        <v>527567.04177547293</v>
      </c>
      <c r="S218" s="9">
        <f>IFERROR(INDEX('OP UPL Gap Data'!H:H,(MATCH('UPL UHRIP Analysis by Provider'!$B:$B,'OP UPL Gap Data'!$D:$D,0))),0)</f>
        <v>104174.09386861314</v>
      </c>
      <c r="T218" s="4">
        <f>IFERROR(INDEX('IP UPL Gap Data'!$H:$H,(MATCH($B:$B,'IP UPL Gap Data'!$D:$D,0))),0)</f>
        <v>91502.055569804739</v>
      </c>
      <c r="U218" s="4">
        <f>IFERROR(INDEX('OP UPL Gap Data'!I:I,(MATCH('UPL UHRIP Analysis by Provider'!B:B,'OP UPL Gap Data'!D:D,0))),0)</f>
        <v>423392.9479068598</v>
      </c>
      <c r="V218" s="4">
        <f>IFERROR(INDEX('IP UPL Gap Data'!$N:$N,(MATCH($B:$B,'IP UPL Gap Data'!$D:$D,0))),0)</f>
        <v>0</v>
      </c>
    </row>
    <row r="219" spans="1:22">
      <c r="A219" s="10" t="s">
        <v>784</v>
      </c>
      <c r="B219" s="13" t="s">
        <v>784</v>
      </c>
      <c r="C219" s="11" t="s">
        <v>785</v>
      </c>
      <c r="D219" s="11"/>
      <c r="E219" s="12" t="s">
        <v>786</v>
      </c>
      <c r="F219" s="11" t="s">
        <v>226</v>
      </c>
      <c r="G219" s="11" t="s">
        <v>1574</v>
      </c>
      <c r="H219" s="13" t="s">
        <v>1648</v>
      </c>
      <c r="I219" s="9">
        <f>IFERROR(INDEX('PGY4 AA Encounters IP OP Split'!$L:$L,(MATCH($B:$B,'PGY4 AA Encounters IP OP Split'!$D:$D,0))),0)</f>
        <v>6131793.1733012954</v>
      </c>
      <c r="J219" s="9">
        <f>IFERROR(INDEX('PGY4 AA Encounters IP OP Split'!$M:$M,(MATCH($B:$B,'PGY4 AA Encounters IP OP Split'!$D:$D,0))),0)</f>
        <v>2979479.7526256563</v>
      </c>
      <c r="K219" s="9">
        <f t="shared" si="12"/>
        <v>9111272.9259269517</v>
      </c>
      <c r="L219" s="71">
        <f>INDEX('Revised PGY4 Percent Increases'!J:J,(MATCH(H:H,'Revised PGY4 Percent Increases'!A:A,0)))</f>
        <v>0.69463662124371861</v>
      </c>
      <c r="M219" s="9">
        <f t="shared" si="13"/>
        <v>6329023.8404952679</v>
      </c>
      <c r="N219" s="4">
        <f t="shared" si="14"/>
        <v>4259368.0920673115</v>
      </c>
      <c r="O219" s="4">
        <f t="shared" si="15"/>
        <v>2069655.7484279564</v>
      </c>
      <c r="P219" s="9">
        <f>IFERROR(INDEX('IP UPL Gap Data'!$I:$I,(MATCH($B:$B,'IP UPL Gap Data'!$D:$D,0))),0)</f>
        <v>11239309.120917324</v>
      </c>
      <c r="Q219" s="9">
        <f>IFERROR(INDEX('IP UPL Gap Data'!$J:$J,(MATCH($B:$B,'IP UPL Gap Data'!$D:$D,0))),0)</f>
        <v>5423067.2318978105</v>
      </c>
      <c r="R219" s="9">
        <f>IFERROR(INDEX('OP UPL Gap Data'!G:G,(MATCH('UPL UHRIP Analysis by Provider'!$B:$B,'OP UPL Gap Data'!$D:$D,0))),0)</f>
        <v>6556550.1688467236</v>
      </c>
      <c r="S219" s="9">
        <f>IFERROR(INDEX('OP UPL Gap Data'!H:H,(MATCH('UPL UHRIP Analysis by Provider'!$B:$B,'OP UPL Gap Data'!$D:$D,0))),0)</f>
        <v>2451658.7305839416</v>
      </c>
      <c r="T219" s="4">
        <f>IFERROR(INDEX('IP UPL Gap Data'!$H:$H,(MATCH($B:$B,'IP UPL Gap Data'!$D:$D,0))),0)</f>
        <v>5816241.8890195135</v>
      </c>
      <c r="U219" s="4">
        <f>IFERROR(INDEX('OP UPL Gap Data'!I:I,(MATCH('UPL UHRIP Analysis by Provider'!B:B,'OP UPL Gap Data'!D:D,0))),0)</f>
        <v>4104891.4382627821</v>
      </c>
      <c r="V219" s="4">
        <f>IFERROR(INDEX('IP UPL Gap Data'!$N:$N,(MATCH($B:$B,'IP UPL Gap Data'!$D:$D,0))),0)</f>
        <v>0</v>
      </c>
    </row>
    <row r="220" spans="1:22">
      <c r="A220" s="10" t="s">
        <v>799</v>
      </c>
      <c r="B220" s="13" t="s">
        <v>799</v>
      </c>
      <c r="C220" s="11" t="s">
        <v>800</v>
      </c>
      <c r="D220" s="11"/>
      <c r="E220" s="12" t="s">
        <v>801</v>
      </c>
      <c r="F220" s="11" t="s">
        <v>226</v>
      </c>
      <c r="G220" s="11" t="s">
        <v>1574</v>
      </c>
      <c r="H220" s="13" t="s">
        <v>1648</v>
      </c>
      <c r="I220" s="9">
        <f>IFERROR(INDEX('PGY4 AA Encounters IP OP Split'!$L:$L,(MATCH($B:$B,'PGY4 AA Encounters IP OP Split'!$D:$D,0))),0)</f>
        <v>9450493.3830581158</v>
      </c>
      <c r="J220" s="9">
        <f>IFERROR(INDEX('PGY4 AA Encounters IP OP Split'!$M:$M,(MATCH($B:$B,'PGY4 AA Encounters IP OP Split'!$D:$D,0))),0)</f>
        <v>7775371.9085992873</v>
      </c>
      <c r="K220" s="9">
        <f t="shared" si="12"/>
        <v>17225865.291657403</v>
      </c>
      <c r="L220" s="71">
        <f>INDEX('Revised PGY4 Percent Increases'!J:J,(MATCH(H:H,'Revised PGY4 Percent Increases'!A:A,0)))</f>
        <v>0.69463662124371861</v>
      </c>
      <c r="M220" s="9">
        <f t="shared" si="13"/>
        <v>11965716.864196341</v>
      </c>
      <c r="N220" s="4">
        <f t="shared" si="14"/>
        <v>6564658.7926936094</v>
      </c>
      <c r="O220" s="4">
        <f t="shared" si="15"/>
        <v>5401058.071502733</v>
      </c>
      <c r="P220" s="9">
        <f>IFERROR(INDEX('IP UPL Gap Data'!$I:$I,(MATCH($B:$B,'IP UPL Gap Data'!$D:$D,0))),0)</f>
        <v>17589357.156260733</v>
      </c>
      <c r="Q220" s="9">
        <f>IFERROR(INDEX('IP UPL Gap Data'!$J:$J,(MATCH($B:$B,'IP UPL Gap Data'!$D:$D,0))),0)</f>
        <v>9710939.901350366</v>
      </c>
      <c r="R220" s="9">
        <f>IFERROR(INDEX('OP UPL Gap Data'!G:G,(MATCH('UPL UHRIP Analysis by Provider'!$B:$B,'OP UPL Gap Data'!$D:$D,0))),0)</f>
        <v>9172894.0623096358</v>
      </c>
      <c r="S220" s="9">
        <f>IFERROR(INDEX('OP UPL Gap Data'!H:H,(MATCH('UPL UHRIP Analysis by Provider'!$B:$B,'OP UPL Gap Data'!$D:$D,0))),0)</f>
        <v>3262481.6341970819</v>
      </c>
      <c r="T220" s="4">
        <f>IFERROR(INDEX('IP UPL Gap Data'!$H:$H,(MATCH($B:$B,'IP UPL Gap Data'!$D:$D,0))),0)</f>
        <v>7878417.2549103666</v>
      </c>
      <c r="U220" s="4">
        <f>IFERROR(INDEX('OP UPL Gap Data'!I:I,(MATCH('UPL UHRIP Analysis by Provider'!B:B,'OP UPL Gap Data'!D:D,0))),0)</f>
        <v>5910412.4281125534</v>
      </c>
      <c r="V220" s="4">
        <f>IFERROR(INDEX('IP UPL Gap Data'!$N:$N,(MATCH($B:$B,'IP UPL Gap Data'!$D:$D,0))),0)</f>
        <v>0</v>
      </c>
    </row>
    <row r="221" spans="1:22">
      <c r="A221" s="10" t="s">
        <v>802</v>
      </c>
      <c r="B221" s="13" t="s">
        <v>802</v>
      </c>
      <c r="C221" s="11" t="s">
        <v>803</v>
      </c>
      <c r="D221" s="11"/>
      <c r="E221" s="12" t="s">
        <v>804</v>
      </c>
      <c r="F221" s="11" t="s">
        <v>226</v>
      </c>
      <c r="G221" s="11" t="s">
        <v>1574</v>
      </c>
      <c r="H221" s="13" t="s">
        <v>1648</v>
      </c>
      <c r="I221" s="9">
        <f>IFERROR(INDEX('PGY4 AA Encounters IP OP Split'!$L:$L,(MATCH($B:$B,'PGY4 AA Encounters IP OP Split'!$D:$D,0))),0)</f>
        <v>6382325.0658270372</v>
      </c>
      <c r="J221" s="9">
        <f>IFERROR(INDEX('PGY4 AA Encounters IP OP Split'!$M:$M,(MATCH($B:$B,'PGY4 AA Encounters IP OP Split'!$D:$D,0))),0)</f>
        <v>7950604.0314508965</v>
      </c>
      <c r="K221" s="9">
        <f t="shared" si="12"/>
        <v>14332929.097277934</v>
      </c>
      <c r="L221" s="71">
        <f>INDEX('Revised PGY4 Percent Increases'!J:J,(MATCH(H:H,'Revised PGY4 Percent Increases'!A:A,0)))</f>
        <v>0.69463662124371861</v>
      </c>
      <c r="M221" s="9">
        <f t="shared" si="13"/>
        <v>9956177.4406589251</v>
      </c>
      <c r="N221" s="4">
        <f t="shared" si="14"/>
        <v>4433396.7194051873</v>
      </c>
      <c r="O221" s="4">
        <f t="shared" si="15"/>
        <v>5522780.7212537387</v>
      </c>
      <c r="P221" s="9">
        <f>IFERROR(INDEX('IP UPL Gap Data'!$I:$I,(MATCH($B:$B,'IP UPL Gap Data'!$D:$D,0))),0)</f>
        <v>7856770.0406287853</v>
      </c>
      <c r="Q221" s="9">
        <f>IFERROR(INDEX('IP UPL Gap Data'!$J:$J,(MATCH($B:$B,'IP UPL Gap Data'!$D:$D,0))),0)</f>
        <v>5459580.844489051</v>
      </c>
      <c r="R221" s="9">
        <f>IFERROR(INDEX('OP UPL Gap Data'!G:G,(MATCH('UPL UHRIP Analysis by Provider'!$B:$B,'OP UPL Gap Data'!$D:$D,0))),0)</f>
        <v>10846771.093974952</v>
      </c>
      <c r="S221" s="9">
        <f>IFERROR(INDEX('OP UPL Gap Data'!H:H,(MATCH('UPL UHRIP Analysis by Provider'!$B:$B,'OP UPL Gap Data'!$D:$D,0))),0)</f>
        <v>5565547.2638321184</v>
      </c>
      <c r="T221" s="4">
        <f>IFERROR(INDEX('IP UPL Gap Data'!$H:$H,(MATCH($B:$B,'IP UPL Gap Data'!$D:$D,0))),0)</f>
        <v>2397189.1961397342</v>
      </c>
      <c r="U221" s="4">
        <f>IFERROR(INDEX('OP UPL Gap Data'!I:I,(MATCH('UPL UHRIP Analysis by Provider'!B:B,'OP UPL Gap Data'!D:D,0))),0)</f>
        <v>5281223.8301428333</v>
      </c>
      <c r="V221" s="4">
        <f>IFERROR(INDEX('IP UPL Gap Data'!$N:$N,(MATCH($B:$B,'IP UPL Gap Data'!$D:$D,0))),0)</f>
        <v>0</v>
      </c>
    </row>
    <row r="222" spans="1:22" ht="23.5">
      <c r="A222" s="10" t="s">
        <v>1176</v>
      </c>
      <c r="B222" s="13" t="s">
        <v>1176</v>
      </c>
      <c r="C222" s="11" t="s">
        <v>1177</v>
      </c>
      <c r="D222" s="11"/>
      <c r="E222" s="12" t="s">
        <v>1178</v>
      </c>
      <c r="F222" s="11" t="s">
        <v>226</v>
      </c>
      <c r="G222" s="11" t="s">
        <v>1574</v>
      </c>
      <c r="H222" s="13" t="s">
        <v>1648</v>
      </c>
      <c r="I222" s="9">
        <f>IFERROR(INDEX('PGY4 AA Encounters IP OP Split'!$L:$L,(MATCH($B:$B,'PGY4 AA Encounters IP OP Split'!$D:$D,0))),0)</f>
        <v>8628787.6417758632</v>
      </c>
      <c r="J222" s="9">
        <f>IFERROR(INDEX('PGY4 AA Encounters IP OP Split'!$M:$M,(MATCH($B:$B,'PGY4 AA Encounters IP OP Split'!$D:$D,0))),0)</f>
        <v>5002703.9877737807</v>
      </c>
      <c r="K222" s="9">
        <f t="shared" si="12"/>
        <v>13631491.629549645</v>
      </c>
      <c r="L222" s="71">
        <f>INDEX('Revised PGY4 Percent Increases'!J:J,(MATCH(H:H,'Revised PGY4 Percent Increases'!A:A,0)))</f>
        <v>0.69463662124371861</v>
      </c>
      <c r="M222" s="9">
        <f t="shared" si="13"/>
        <v>9468933.2880623974</v>
      </c>
      <c r="N222" s="4">
        <f t="shared" si="14"/>
        <v>5993871.8929127399</v>
      </c>
      <c r="O222" s="4">
        <f t="shared" si="15"/>
        <v>3475061.3951496566</v>
      </c>
      <c r="P222" s="9">
        <f>IFERROR(INDEX('IP UPL Gap Data'!$I:$I,(MATCH($B:$B,'IP UPL Gap Data'!$D:$D,0))),0)</f>
        <v>14841994.208303263</v>
      </c>
      <c r="Q222" s="9">
        <f>IFERROR(INDEX('IP UPL Gap Data'!$J:$J,(MATCH($B:$B,'IP UPL Gap Data'!$D:$D,0))),0)</f>
        <v>8200998.6554014599</v>
      </c>
      <c r="R222" s="9">
        <f>IFERROR(INDEX('OP UPL Gap Data'!G:G,(MATCH('UPL UHRIP Analysis by Provider'!$B:$B,'OP UPL Gap Data'!$D:$D,0))),0)</f>
        <v>6704910.7616079375</v>
      </c>
      <c r="S222" s="9">
        <f>IFERROR(INDEX('OP UPL Gap Data'!H:H,(MATCH('UPL UHRIP Analysis by Provider'!$B:$B,'OP UPL Gap Data'!$D:$D,0))),0)</f>
        <v>2625121.7292700741</v>
      </c>
      <c r="T222" s="4">
        <f>IFERROR(INDEX('IP UPL Gap Data'!$H:$H,(MATCH($B:$B,'IP UPL Gap Data'!$D:$D,0))),0)</f>
        <v>6640995.5529018035</v>
      </c>
      <c r="U222" s="4">
        <f>IFERROR(INDEX('OP UPL Gap Data'!I:I,(MATCH('UPL UHRIP Analysis by Provider'!B:B,'OP UPL Gap Data'!D:D,0))),0)</f>
        <v>4079789.0323378635</v>
      </c>
      <c r="V222" s="4">
        <f>IFERROR(INDEX('IP UPL Gap Data'!$N:$N,(MATCH($B:$B,'IP UPL Gap Data'!$D:$D,0))),0)</f>
        <v>0</v>
      </c>
    </row>
    <row r="223" spans="1:22">
      <c r="A223" s="10" t="s">
        <v>1350</v>
      </c>
      <c r="B223" s="13" t="s">
        <v>1350</v>
      </c>
      <c r="C223" s="11" t="s">
        <v>1351</v>
      </c>
      <c r="D223" s="11"/>
      <c r="E223" s="12" t="s">
        <v>1352</v>
      </c>
      <c r="F223" s="11" t="s">
        <v>226</v>
      </c>
      <c r="G223" s="11" t="s">
        <v>1574</v>
      </c>
      <c r="H223" s="13" t="s">
        <v>1648</v>
      </c>
      <c r="I223" s="9">
        <f>IFERROR(INDEX('PGY4 AA Encounters IP OP Split'!$L:$L,(MATCH($B:$B,'PGY4 AA Encounters IP OP Split'!$D:$D,0))),0)</f>
        <v>45872771.760748506</v>
      </c>
      <c r="J223" s="9">
        <f>IFERROR(INDEX('PGY4 AA Encounters IP OP Split'!$M:$M,(MATCH($B:$B,'PGY4 AA Encounters IP OP Split'!$D:$D,0))),0)</f>
        <v>18062959.759049386</v>
      </c>
      <c r="K223" s="9">
        <f t="shared" si="12"/>
        <v>63935731.519797891</v>
      </c>
      <c r="L223" s="71">
        <f>INDEX('Revised PGY4 Percent Increases'!J:J,(MATCH(H:H,'Revised PGY4 Percent Increases'!A:A,0)))</f>
        <v>0.69463662124371861</v>
      </c>
      <c r="M223" s="9">
        <f t="shared" si="13"/>
        <v>44412100.519657932</v>
      </c>
      <c r="N223" s="4">
        <f t="shared" si="14"/>
        <v>31864907.18297061</v>
      </c>
      <c r="O223" s="4">
        <f t="shared" si="15"/>
        <v>12547193.336687319</v>
      </c>
      <c r="P223" s="9">
        <f>IFERROR(INDEX('IP UPL Gap Data'!$I:$I,(MATCH($B:$B,'IP UPL Gap Data'!$D:$D,0))),0)</f>
        <v>75824889.001509368</v>
      </c>
      <c r="Q223" s="9">
        <f>IFERROR(INDEX('IP UPL Gap Data'!$J:$J,(MATCH($B:$B,'IP UPL Gap Data'!$D:$D,0))),0)</f>
        <v>33551867.271897815</v>
      </c>
      <c r="R223" s="9">
        <f>IFERROR(INDEX('OP UPL Gap Data'!G:G,(MATCH('UPL UHRIP Analysis by Provider'!$B:$B,'OP UPL Gap Data'!$D:$D,0))),0)</f>
        <v>15662276.139578106</v>
      </c>
      <c r="S223" s="9">
        <f>IFERROR(INDEX('OP UPL Gap Data'!H:H,(MATCH('UPL UHRIP Analysis by Provider'!$B:$B,'OP UPL Gap Data'!$D:$D,0))),0)</f>
        <v>7176113.1913138852</v>
      </c>
      <c r="T223" s="4">
        <f>IFERROR(INDEX('IP UPL Gap Data'!$H:$H,(MATCH($B:$B,'IP UPL Gap Data'!$D:$D,0))),0)</f>
        <v>42273021.729611553</v>
      </c>
      <c r="U223" s="4">
        <f>IFERROR(INDEX('OP UPL Gap Data'!I:I,(MATCH('UPL UHRIP Analysis by Provider'!B:B,'OP UPL Gap Data'!D:D,0))),0)</f>
        <v>8486162.9482642207</v>
      </c>
      <c r="V223" s="4">
        <f>IFERROR(INDEX('IP UPL Gap Data'!$N:$N,(MATCH($B:$B,'IP UPL Gap Data'!$D:$D,0))),0)</f>
        <v>0</v>
      </c>
    </row>
    <row r="224" spans="1:22">
      <c r="A224" s="10" t="s">
        <v>1408</v>
      </c>
      <c r="B224" s="13" t="s">
        <v>1408</v>
      </c>
      <c r="C224" s="11" t="s">
        <v>1409</v>
      </c>
      <c r="D224" s="11"/>
      <c r="E224" s="12" t="s">
        <v>1410</v>
      </c>
      <c r="F224" s="11" t="s">
        <v>226</v>
      </c>
      <c r="G224" s="11" t="s">
        <v>1574</v>
      </c>
      <c r="H224" s="13" t="s">
        <v>1648</v>
      </c>
      <c r="I224" s="9">
        <f>IFERROR(INDEX('PGY4 AA Encounters IP OP Split'!$L:$L,(MATCH($B:$B,'PGY4 AA Encounters IP OP Split'!$D:$D,0))),0)</f>
        <v>16626782.239061514</v>
      </c>
      <c r="J224" s="9">
        <f>IFERROR(INDEX('PGY4 AA Encounters IP OP Split'!$M:$M,(MATCH($B:$B,'PGY4 AA Encounters IP OP Split'!$D:$D,0))),0)</f>
        <v>6462812.5898370054</v>
      </c>
      <c r="K224" s="9">
        <f t="shared" si="12"/>
        <v>23089594.828898519</v>
      </c>
      <c r="L224" s="71">
        <f>INDEX('Revised PGY4 Percent Increases'!J:J,(MATCH(H:H,'Revised PGY4 Percent Increases'!A:A,0)))</f>
        <v>0.69463662124371861</v>
      </c>
      <c r="M224" s="9">
        <f t="shared" si="13"/>
        <v>16038878.137832504</v>
      </c>
      <c r="N224" s="4">
        <f t="shared" si="14"/>
        <v>11549571.836696761</v>
      </c>
      <c r="O224" s="4">
        <f t="shared" si="15"/>
        <v>4489306.301135744</v>
      </c>
      <c r="P224" s="9">
        <f>IFERROR(INDEX('IP UPL Gap Data'!$I:$I,(MATCH($B:$B,'IP UPL Gap Data'!$D:$D,0))),0)</f>
        <v>27273562.650910262</v>
      </c>
      <c r="Q224" s="9">
        <f>IFERROR(INDEX('IP UPL Gap Data'!$J:$J,(MATCH($B:$B,'IP UPL Gap Data'!$D:$D,0))),0)</f>
        <v>14034376.825401459</v>
      </c>
      <c r="R224" s="9">
        <f>IFERROR(INDEX('OP UPL Gap Data'!G:G,(MATCH('UPL UHRIP Analysis by Provider'!$B:$B,'OP UPL Gap Data'!$D:$D,0))),0)</f>
        <v>11437239.492366094</v>
      </c>
      <c r="S224" s="9">
        <f>IFERROR(INDEX('OP UPL Gap Data'!H:H,(MATCH('UPL UHRIP Analysis by Provider'!$B:$B,'OP UPL Gap Data'!$D:$D,0))),0)</f>
        <v>4798783.8884671526</v>
      </c>
      <c r="T224" s="4">
        <f>IFERROR(INDEX('IP UPL Gap Data'!$H:$H,(MATCH($B:$B,'IP UPL Gap Data'!$D:$D,0))),0)</f>
        <v>13239185.825508803</v>
      </c>
      <c r="U224" s="4">
        <f>IFERROR(INDEX('OP UPL Gap Data'!I:I,(MATCH('UPL UHRIP Analysis by Provider'!B:B,'OP UPL Gap Data'!D:D,0))),0)</f>
        <v>6638455.6038989415</v>
      </c>
      <c r="V224" s="4">
        <f>IFERROR(INDEX('IP UPL Gap Data'!$N:$N,(MATCH($B:$B,'IP UPL Gap Data'!$D:$D,0))),0)</f>
        <v>0</v>
      </c>
    </row>
    <row r="225" spans="1:22">
      <c r="A225" s="10" t="s">
        <v>1516</v>
      </c>
      <c r="B225" s="13" t="s">
        <v>1516</v>
      </c>
      <c r="C225" s="11" t="s">
        <v>1517</v>
      </c>
      <c r="D225" s="11"/>
      <c r="E225" s="12" t="s">
        <v>1518</v>
      </c>
      <c r="F225" s="11" t="s">
        <v>226</v>
      </c>
      <c r="G225" s="11" t="s">
        <v>1574</v>
      </c>
      <c r="H225" s="13" t="s">
        <v>1648</v>
      </c>
      <c r="I225" s="9">
        <f>IFERROR(INDEX('PGY4 AA Encounters IP OP Split'!$L:$L,(MATCH($B:$B,'PGY4 AA Encounters IP OP Split'!$D:$D,0))),0)</f>
        <v>0</v>
      </c>
      <c r="J225" s="9">
        <f>IFERROR(INDEX('PGY4 AA Encounters IP OP Split'!$M:$M,(MATCH($B:$B,'PGY4 AA Encounters IP OP Split'!$D:$D,0))),0)</f>
        <v>0</v>
      </c>
      <c r="K225" s="9">
        <f t="shared" si="12"/>
        <v>0</v>
      </c>
      <c r="L225" s="71">
        <f>INDEX('Revised PGY4 Percent Increases'!J:J,(MATCH(H:H,'Revised PGY4 Percent Increases'!A:A,0)))</f>
        <v>0.69463662124371861</v>
      </c>
      <c r="M225" s="9">
        <f t="shared" si="13"/>
        <v>0</v>
      </c>
      <c r="N225" s="4">
        <f t="shared" si="14"/>
        <v>0</v>
      </c>
      <c r="O225" s="4">
        <f t="shared" si="15"/>
        <v>0</v>
      </c>
      <c r="P225" s="9">
        <f>IFERROR(INDEX('IP UPL Gap Data'!$I:$I,(MATCH($B:$B,'IP UPL Gap Data'!$D:$D,0))),0)</f>
        <v>0</v>
      </c>
      <c r="Q225" s="9">
        <f>IFERROR(INDEX('IP UPL Gap Data'!$J:$J,(MATCH($B:$B,'IP UPL Gap Data'!$D:$D,0))),0)</f>
        <v>0</v>
      </c>
      <c r="R225" s="9">
        <f>IFERROR(INDEX('OP UPL Gap Data'!G:G,(MATCH('UPL UHRIP Analysis by Provider'!$B:$B,'OP UPL Gap Data'!$D:$D,0))),0)</f>
        <v>0</v>
      </c>
      <c r="S225" s="9">
        <f>IFERROR(INDEX('OP UPL Gap Data'!H:H,(MATCH('UPL UHRIP Analysis by Provider'!$B:$B,'OP UPL Gap Data'!$D:$D,0))),0)</f>
        <v>0</v>
      </c>
      <c r="T225" s="4">
        <f>IFERROR(INDEX('IP UPL Gap Data'!$H:$H,(MATCH($B:$B,'IP UPL Gap Data'!$D:$D,0))),0)</f>
        <v>0</v>
      </c>
      <c r="U225" s="4">
        <f>IFERROR(INDEX('OP UPL Gap Data'!I:I,(MATCH('UPL UHRIP Analysis by Provider'!B:B,'OP UPL Gap Data'!D:D,0))),0)</f>
        <v>0</v>
      </c>
      <c r="V225" s="4">
        <f>IFERROR(INDEX('IP UPL Gap Data'!$N:$N,(MATCH($B:$B,'IP UPL Gap Data'!$D:$D,0))),0)</f>
        <v>0</v>
      </c>
    </row>
    <row r="226" spans="1:22">
      <c r="A226" s="10" t="s">
        <v>1566</v>
      </c>
      <c r="B226" s="13" t="s">
        <v>1566</v>
      </c>
      <c r="C226" s="11" t="s">
        <v>1567</v>
      </c>
      <c r="D226" s="11"/>
      <c r="E226" s="12" t="s">
        <v>1568</v>
      </c>
      <c r="F226" s="11" t="s">
        <v>226</v>
      </c>
      <c r="G226" s="11" t="s">
        <v>1574</v>
      </c>
      <c r="H226" s="13" t="s">
        <v>1648</v>
      </c>
      <c r="I226" s="9">
        <f>IFERROR(INDEX('PGY4 AA Encounters IP OP Split'!$L:$L,(MATCH($B:$B,'PGY4 AA Encounters IP OP Split'!$D:$D,0))),0)</f>
        <v>298089.90118239273</v>
      </c>
      <c r="J226" s="9">
        <f>IFERROR(INDEX('PGY4 AA Encounters IP OP Split'!$M:$M,(MATCH($B:$B,'PGY4 AA Encounters IP OP Split'!$D:$D,0))),0)</f>
        <v>6588.3056504830702</v>
      </c>
      <c r="K226" s="9">
        <f t="shared" si="12"/>
        <v>304678.20683287579</v>
      </c>
      <c r="L226" s="71">
        <f>INDEX('Revised PGY4 Percent Increases'!J:J,(MATCH(H:H,'Revised PGY4 Percent Increases'!A:A,0)))</f>
        <v>0.69463662124371861</v>
      </c>
      <c r="M226" s="9">
        <f t="shared" si="13"/>
        <v>211640.64016098369</v>
      </c>
      <c r="N226" s="4">
        <f t="shared" si="14"/>
        <v>207064.16178421123</v>
      </c>
      <c r="O226" s="4">
        <f t="shared" si="15"/>
        <v>4576.4783767724593</v>
      </c>
      <c r="P226" s="9">
        <f>IFERROR(INDEX('IP UPL Gap Data'!$I:$I,(MATCH($B:$B,'IP UPL Gap Data'!$D:$D,0))),0)</f>
        <v>56842.291728296572</v>
      </c>
      <c r="Q226" s="9">
        <f>IFERROR(INDEX('IP UPL Gap Data'!$J:$J,(MATCH($B:$B,'IP UPL Gap Data'!$D:$D,0))),0)</f>
        <v>39282.75</v>
      </c>
      <c r="R226" s="9">
        <f>IFERROR(INDEX('OP UPL Gap Data'!G:G,(MATCH('UPL UHRIP Analysis by Provider'!$B:$B,'OP UPL Gap Data'!$D:$D,0))),0)</f>
        <v>0</v>
      </c>
      <c r="S226" s="9">
        <f>IFERROR(INDEX('OP UPL Gap Data'!H:H,(MATCH('UPL UHRIP Analysis by Provider'!$B:$B,'OP UPL Gap Data'!$D:$D,0))),0)</f>
        <v>0</v>
      </c>
      <c r="T226" s="4">
        <f>IFERROR(INDEX('IP UPL Gap Data'!$H:$H,(MATCH($B:$B,'IP UPL Gap Data'!$D:$D,0))),0)</f>
        <v>17559.541728296572</v>
      </c>
      <c r="U226" s="4">
        <f>IFERROR(INDEX('OP UPL Gap Data'!I:I,(MATCH('UPL UHRIP Analysis by Provider'!B:B,'OP UPL Gap Data'!D:D,0))),0)</f>
        <v>0</v>
      </c>
      <c r="V226" s="4">
        <f>IFERROR(INDEX('IP UPL Gap Data'!$N:$N,(MATCH($B:$B,'IP UPL Gap Data'!$D:$D,0))),0)</f>
        <v>0</v>
      </c>
    </row>
    <row r="227" spans="1:22">
      <c r="A227" s="10" t="s">
        <v>1572</v>
      </c>
      <c r="B227" s="13" t="s">
        <v>1572</v>
      </c>
      <c r="C227" s="11" t="s">
        <v>1573</v>
      </c>
      <c r="D227" s="11"/>
      <c r="E227" s="12" t="s">
        <v>1410</v>
      </c>
      <c r="F227" s="11" t="s">
        <v>226</v>
      </c>
      <c r="G227" s="11" t="s">
        <v>1574</v>
      </c>
      <c r="H227" s="13" t="s">
        <v>1648</v>
      </c>
      <c r="I227" s="9">
        <f>IFERROR(INDEX('PGY4 AA Encounters IP OP Split'!$L:$L,(MATCH($B:$B,'PGY4 AA Encounters IP OP Split'!$D:$D,0))),0)</f>
        <v>0</v>
      </c>
      <c r="J227" s="9">
        <f>IFERROR(INDEX('PGY4 AA Encounters IP OP Split'!$M:$M,(MATCH($B:$B,'PGY4 AA Encounters IP OP Split'!$D:$D,0))),0)</f>
        <v>0</v>
      </c>
      <c r="K227" s="9">
        <f t="shared" si="12"/>
        <v>0</v>
      </c>
      <c r="L227" s="71">
        <f>INDEX('Revised PGY4 Percent Increases'!J:J,(MATCH(H:H,'Revised PGY4 Percent Increases'!A:A,0)))</f>
        <v>0.69463662124371861</v>
      </c>
      <c r="M227" s="9">
        <f t="shared" si="13"/>
        <v>0</v>
      </c>
      <c r="N227" s="4">
        <f t="shared" si="14"/>
        <v>0</v>
      </c>
      <c r="O227" s="4">
        <f t="shared" si="15"/>
        <v>0</v>
      </c>
      <c r="P227" s="9">
        <f>IFERROR(INDEX('IP UPL Gap Data'!$I:$I,(MATCH($B:$B,'IP UPL Gap Data'!$D:$D,0))),0)</f>
        <v>0</v>
      </c>
      <c r="Q227" s="9">
        <f>IFERROR(INDEX('IP UPL Gap Data'!$J:$J,(MATCH($B:$B,'IP UPL Gap Data'!$D:$D,0))),0)</f>
        <v>0</v>
      </c>
      <c r="R227" s="9">
        <f>IFERROR(INDEX('OP UPL Gap Data'!G:G,(MATCH('UPL UHRIP Analysis by Provider'!$B:$B,'OP UPL Gap Data'!$D:$D,0))),0)</f>
        <v>0</v>
      </c>
      <c r="S227" s="9">
        <f>IFERROR(INDEX('OP UPL Gap Data'!H:H,(MATCH('UPL UHRIP Analysis by Provider'!$B:$B,'OP UPL Gap Data'!$D:$D,0))),0)</f>
        <v>0</v>
      </c>
      <c r="T227" s="4">
        <f>IFERROR(INDEX('IP UPL Gap Data'!$H:$H,(MATCH($B:$B,'IP UPL Gap Data'!$D:$D,0))),0)</f>
        <v>0</v>
      </c>
      <c r="U227" s="4">
        <f>IFERROR(INDEX('OP UPL Gap Data'!I:I,(MATCH('UPL UHRIP Analysis by Provider'!B:B,'OP UPL Gap Data'!D:D,0))),0)</f>
        <v>0</v>
      </c>
      <c r="V227" s="4">
        <f>IFERROR(INDEX('IP UPL Gap Data'!$N:$N,(MATCH($B:$B,'IP UPL Gap Data'!$D:$D,0))),0)</f>
        <v>0</v>
      </c>
    </row>
    <row r="228" spans="1:22">
      <c r="A228" s="10" t="s">
        <v>1615</v>
      </c>
      <c r="B228" s="13" t="s">
        <v>1615</v>
      </c>
      <c r="C228" s="11" t="s">
        <v>1616</v>
      </c>
      <c r="D228" s="11"/>
      <c r="E228" s="12" t="s">
        <v>1617</v>
      </c>
      <c r="F228" s="11" t="s">
        <v>226</v>
      </c>
      <c r="G228" s="11" t="s">
        <v>1574</v>
      </c>
      <c r="H228" s="13" t="s">
        <v>1648</v>
      </c>
      <c r="I228" s="9">
        <f>IFERROR(INDEX('PGY4 AA Encounters IP OP Split'!$L:$L,(MATCH($B:$B,'PGY4 AA Encounters IP OP Split'!$D:$D,0))),0)</f>
        <v>8990.686169760409</v>
      </c>
      <c r="J228" s="9">
        <f>IFERROR(INDEX('PGY4 AA Encounters IP OP Split'!$M:$M,(MATCH($B:$B,'PGY4 AA Encounters IP OP Split'!$D:$D,0))),0)</f>
        <v>0</v>
      </c>
      <c r="K228" s="9">
        <f t="shared" si="12"/>
        <v>8990.686169760409</v>
      </c>
      <c r="L228" s="71">
        <f>INDEX('Revised PGY4 Percent Increases'!J:J,(MATCH(H:H,'Revised PGY4 Percent Increases'!A:A,0)))</f>
        <v>0.69463662124371861</v>
      </c>
      <c r="M228" s="9">
        <f t="shared" si="13"/>
        <v>6245.2598636250004</v>
      </c>
      <c r="N228" s="4">
        <f t="shared" si="14"/>
        <v>6245.2598636250004</v>
      </c>
      <c r="O228" s="4">
        <f t="shared" si="15"/>
        <v>0</v>
      </c>
      <c r="P228" s="9">
        <f>IFERROR(INDEX('IP UPL Gap Data'!$I:$I,(MATCH($B:$B,'IP UPL Gap Data'!$D:$D,0))),0)</f>
        <v>0</v>
      </c>
      <c r="Q228" s="9">
        <f>IFERROR(INDEX('IP UPL Gap Data'!$J:$J,(MATCH($B:$B,'IP UPL Gap Data'!$D:$D,0))),0)</f>
        <v>0</v>
      </c>
      <c r="R228" s="9">
        <f>IFERROR(INDEX('OP UPL Gap Data'!G:G,(MATCH('UPL UHRIP Analysis by Provider'!$B:$B,'OP UPL Gap Data'!$D:$D,0))),0)</f>
        <v>0</v>
      </c>
      <c r="S228" s="9">
        <f>IFERROR(INDEX('OP UPL Gap Data'!H:H,(MATCH('UPL UHRIP Analysis by Provider'!$B:$B,'OP UPL Gap Data'!$D:$D,0))),0)</f>
        <v>0</v>
      </c>
      <c r="T228" s="4">
        <f>IFERROR(INDEX('IP UPL Gap Data'!$H:$H,(MATCH($B:$B,'IP UPL Gap Data'!$D:$D,0))),0)</f>
        <v>0</v>
      </c>
      <c r="U228" s="4">
        <f>IFERROR(INDEX('OP UPL Gap Data'!I:I,(MATCH('UPL UHRIP Analysis by Provider'!B:B,'OP UPL Gap Data'!D:D,0))),0)</f>
        <v>0</v>
      </c>
      <c r="V228" s="4">
        <f>IFERROR(INDEX('IP UPL Gap Data'!$N:$N,(MATCH($B:$B,'IP UPL Gap Data'!$D:$D,0))),0)</f>
        <v>0</v>
      </c>
    </row>
    <row r="229" spans="1:22" ht="23.5">
      <c r="A229" s="10" t="s">
        <v>523</v>
      </c>
      <c r="B229" s="13" t="s">
        <v>523</v>
      </c>
      <c r="C229" s="11" t="s">
        <v>524</v>
      </c>
      <c r="D229" s="11"/>
      <c r="E229" s="12" t="s">
        <v>525</v>
      </c>
      <c r="F229" s="11" t="s">
        <v>1529</v>
      </c>
      <c r="G229" s="11" t="s">
        <v>1574</v>
      </c>
      <c r="H229" s="13" t="s">
        <v>1659</v>
      </c>
      <c r="I229" s="9">
        <f>IFERROR(INDEX('PGY4 AA Encounters IP OP Split'!$L:$L,(MATCH($B:$B,'PGY4 AA Encounters IP OP Split'!$D:$D,0))),0)</f>
        <v>4741775.0848233467</v>
      </c>
      <c r="J229" s="9">
        <f>IFERROR(INDEX('PGY4 AA Encounters IP OP Split'!$M:$M,(MATCH($B:$B,'PGY4 AA Encounters IP OP Split'!$D:$D,0))),0)</f>
        <v>2575496.6804068731</v>
      </c>
      <c r="K229" s="9">
        <f t="shared" si="12"/>
        <v>7317271.7652302198</v>
      </c>
      <c r="L229" s="71">
        <f>INDEX('Revised PGY4 Percent Increases'!J:J,(MATCH(H:H,'Revised PGY4 Percent Increases'!A:A,0)))</f>
        <v>0.64</v>
      </c>
      <c r="M229" s="9">
        <f t="shared" si="13"/>
        <v>4683053.9297473412</v>
      </c>
      <c r="N229" s="4">
        <f t="shared" si="14"/>
        <v>3034736.0542869419</v>
      </c>
      <c r="O229" s="4">
        <f t="shared" si="15"/>
        <v>1648317.8754603988</v>
      </c>
      <c r="P229" s="9">
        <f>IFERROR(INDEX('IP UPL Gap Data'!$I:$I,(MATCH($B:$B,'IP UPL Gap Data'!$D:$D,0))),0)</f>
        <v>3304267.3011530722</v>
      </c>
      <c r="Q229" s="9">
        <f>IFERROR(INDEX('IP UPL Gap Data'!$J:$J,(MATCH($B:$B,'IP UPL Gap Data'!$D:$D,0))),0)</f>
        <v>4923672.4700000007</v>
      </c>
      <c r="R229" s="9">
        <f>IFERROR(INDEX('OP UPL Gap Data'!G:G,(MATCH('UPL UHRIP Analysis by Provider'!$B:$B,'OP UPL Gap Data'!$D:$D,0))),0)</f>
        <v>2701285.0117883245</v>
      </c>
      <c r="S229" s="9">
        <f>IFERROR(INDEX('OP UPL Gap Data'!H:H,(MATCH('UPL UHRIP Analysis by Provider'!$B:$B,'OP UPL Gap Data'!$D:$D,0))),0)</f>
        <v>1884654.29</v>
      </c>
      <c r="T229" s="4">
        <f>IFERROR(INDEX('IP UPL Gap Data'!$H:$H,(MATCH($B:$B,'IP UPL Gap Data'!$D:$D,0))),0)</f>
        <v>-1619405.1688469285</v>
      </c>
      <c r="U229" s="4">
        <f>IFERROR(INDEX('OP UPL Gap Data'!I:I,(MATCH('UPL UHRIP Analysis by Provider'!B:B,'OP UPL Gap Data'!D:D,0))),0)</f>
        <v>816630.72178832442</v>
      </c>
      <c r="V229" s="4">
        <f>IFERROR(INDEX('IP UPL Gap Data'!$N:$N,(MATCH($B:$B,'IP UPL Gap Data'!$D:$D,0))),0)</f>
        <v>0</v>
      </c>
    </row>
    <row r="230" spans="1:22">
      <c r="A230" s="10" t="s">
        <v>1069</v>
      </c>
      <c r="B230" s="13" t="s">
        <v>1069</v>
      </c>
      <c r="C230" s="11" t="s">
        <v>1070</v>
      </c>
      <c r="D230" s="11"/>
      <c r="E230" s="12" t="s">
        <v>1071</v>
      </c>
      <c r="F230" s="11" t="s">
        <v>1620</v>
      </c>
      <c r="G230" s="11" t="s">
        <v>1574</v>
      </c>
      <c r="H230" s="13" t="s">
        <v>1687</v>
      </c>
      <c r="I230" s="9">
        <f>IFERROR(INDEX('PGY4 AA Encounters IP OP Split'!$L:$L,(MATCH($B:$B,'PGY4 AA Encounters IP OP Split'!$D:$D,0))),0)</f>
        <v>892493.04176218854</v>
      </c>
      <c r="J230" s="9">
        <f>IFERROR(INDEX('PGY4 AA Encounters IP OP Split'!$M:$M,(MATCH($B:$B,'PGY4 AA Encounters IP OP Split'!$D:$D,0))),0)</f>
        <v>2168165.3439450371</v>
      </c>
      <c r="K230" s="9">
        <f t="shared" si="12"/>
        <v>3060658.3857072257</v>
      </c>
      <c r="L230" s="71">
        <f>INDEX('Revised PGY4 Percent Increases'!J:J,(MATCH(H:H,'Revised PGY4 Percent Increases'!A:A,0)))</f>
        <v>0.64</v>
      </c>
      <c r="M230" s="9">
        <f t="shared" si="13"/>
        <v>1958821.3668526243</v>
      </c>
      <c r="N230" s="4">
        <f t="shared" si="14"/>
        <v>571195.54672780063</v>
      </c>
      <c r="O230" s="4">
        <f t="shared" si="15"/>
        <v>1387625.8201248238</v>
      </c>
      <c r="P230" s="9">
        <f>IFERROR(INDEX('IP UPL Gap Data'!$I:$I,(MATCH($B:$B,'IP UPL Gap Data'!$D:$D,0))),0)</f>
        <v>611980.77455789107</v>
      </c>
      <c r="Q230" s="9">
        <f>IFERROR(INDEX('IP UPL Gap Data'!$J:$J,(MATCH($B:$B,'IP UPL Gap Data'!$D:$D,0))),0)</f>
        <v>691443.75201754388</v>
      </c>
      <c r="R230" s="9">
        <f>IFERROR(INDEX('OP UPL Gap Data'!G:G,(MATCH('UPL UHRIP Analysis by Provider'!$B:$B,'OP UPL Gap Data'!$D:$D,0))),0)</f>
        <v>855808.12395605689</v>
      </c>
      <c r="S230" s="9">
        <f>IFERROR(INDEX('OP UPL Gap Data'!H:H,(MATCH('UPL UHRIP Analysis by Provider'!$B:$B,'OP UPL Gap Data'!$D:$D,0))),0)</f>
        <v>1359642.0919298248</v>
      </c>
      <c r="T230" s="4">
        <f>IFERROR(INDEX('IP UPL Gap Data'!$H:$H,(MATCH($B:$B,'IP UPL Gap Data'!$D:$D,0))),0)</f>
        <v>-79462.977459652815</v>
      </c>
      <c r="U230" s="4">
        <f>IFERROR(INDEX('OP UPL Gap Data'!I:I,(MATCH('UPL UHRIP Analysis by Provider'!B:B,'OP UPL Gap Data'!D:D,0))),0)</f>
        <v>-503833.9679737679</v>
      </c>
      <c r="V230" s="4">
        <f>IFERROR(INDEX('IP UPL Gap Data'!$N:$N,(MATCH($B:$B,'IP UPL Gap Data'!$D:$D,0))),0)</f>
        <v>0</v>
      </c>
    </row>
    <row r="231" spans="1:22">
      <c r="A231" s="10" t="s">
        <v>133</v>
      </c>
      <c r="B231" s="13" t="s">
        <v>133</v>
      </c>
      <c r="C231" s="11" t="s">
        <v>134</v>
      </c>
      <c r="D231" s="11"/>
      <c r="E231" s="12" t="s">
        <v>135</v>
      </c>
      <c r="F231" s="11" t="s">
        <v>226</v>
      </c>
      <c r="G231" s="11" t="s">
        <v>1645</v>
      </c>
      <c r="H231" s="13" t="s">
        <v>1646</v>
      </c>
      <c r="I231" s="9">
        <f>IFERROR(INDEX('PGY4 AA Encounters IP OP Split'!$L:$L,(MATCH($B:$B,'PGY4 AA Encounters IP OP Split'!$D:$D,0))),0)</f>
        <v>0</v>
      </c>
      <c r="J231" s="9">
        <f>IFERROR(INDEX('PGY4 AA Encounters IP OP Split'!$M:$M,(MATCH($B:$B,'PGY4 AA Encounters IP OP Split'!$D:$D,0))),0)</f>
        <v>0</v>
      </c>
      <c r="K231" s="9">
        <f t="shared" si="12"/>
        <v>0</v>
      </c>
      <c r="L231" s="71">
        <f>INDEX('Revised PGY4 Percent Increases'!J:J,(MATCH(H:H,'Revised PGY4 Percent Increases'!A:A,0)))</f>
        <v>1.2877228567836709</v>
      </c>
      <c r="M231" s="9">
        <f t="shared" si="13"/>
        <v>0</v>
      </c>
      <c r="N231" s="4">
        <f t="shared" si="14"/>
        <v>0</v>
      </c>
      <c r="O231" s="4">
        <f t="shared" si="15"/>
        <v>0</v>
      </c>
      <c r="P231" s="9">
        <f>IFERROR(INDEX('IP UPL Gap Data'!$I:$I,(MATCH($B:$B,'IP UPL Gap Data'!$D:$D,0))),0)</f>
        <v>112263.75531477296</v>
      </c>
      <c r="Q231" s="9">
        <f>IFERROR(INDEX('IP UPL Gap Data'!$J:$J,(MATCH($B:$B,'IP UPL Gap Data'!$D:$D,0))),0)</f>
        <v>56751.729999999996</v>
      </c>
      <c r="R231" s="9">
        <f>IFERROR(INDEX('OP UPL Gap Data'!G:G,(MATCH('UPL UHRIP Analysis by Provider'!$B:$B,'OP UPL Gap Data'!$D:$D,0))),0)</f>
        <v>4701434.4605060006</v>
      </c>
      <c r="S231" s="9">
        <f>IFERROR(INDEX('OP UPL Gap Data'!H:H,(MATCH('UPL UHRIP Analysis by Provider'!$B:$B,'OP UPL Gap Data'!$D:$D,0))),0)</f>
        <v>3039199.3599999994</v>
      </c>
      <c r="T231" s="4">
        <f>IFERROR(INDEX('IP UPL Gap Data'!$H:$H,(MATCH($B:$B,'IP UPL Gap Data'!$D:$D,0))),0)</f>
        <v>55512.025314772967</v>
      </c>
      <c r="U231" s="4">
        <f>IFERROR(INDEX('OP UPL Gap Data'!I:I,(MATCH('UPL UHRIP Analysis by Provider'!B:B,'OP UPL Gap Data'!D:D,0))),0)</f>
        <v>1662235.1005060012</v>
      </c>
      <c r="V231" s="4">
        <f>IFERROR(INDEX('IP UPL Gap Data'!$N:$N,(MATCH($B:$B,'IP UPL Gap Data'!$D:$D,0))),0)</f>
        <v>0</v>
      </c>
    </row>
    <row r="232" spans="1:22">
      <c r="A232" s="10" t="s">
        <v>238</v>
      </c>
      <c r="B232" s="13" t="s">
        <v>238</v>
      </c>
      <c r="C232" s="11" t="s">
        <v>239</v>
      </c>
      <c r="D232" s="11"/>
      <c r="E232" s="12" t="s">
        <v>240</v>
      </c>
      <c r="F232" s="11" t="s">
        <v>226</v>
      </c>
      <c r="G232" s="11" t="s">
        <v>1645</v>
      </c>
      <c r="H232" s="13" t="s">
        <v>1646</v>
      </c>
      <c r="I232" s="9">
        <f>IFERROR(INDEX('PGY4 AA Encounters IP OP Split'!$L:$L,(MATCH($B:$B,'PGY4 AA Encounters IP OP Split'!$D:$D,0))),0)</f>
        <v>0</v>
      </c>
      <c r="J232" s="9">
        <f>IFERROR(INDEX('PGY4 AA Encounters IP OP Split'!$M:$M,(MATCH($B:$B,'PGY4 AA Encounters IP OP Split'!$D:$D,0))),0)</f>
        <v>0</v>
      </c>
      <c r="K232" s="9">
        <f t="shared" si="12"/>
        <v>0</v>
      </c>
      <c r="L232" s="71">
        <f>INDEX('Revised PGY4 Percent Increases'!J:J,(MATCH(H:H,'Revised PGY4 Percent Increases'!A:A,0)))</f>
        <v>1.2877228567836709</v>
      </c>
      <c r="M232" s="9">
        <f t="shared" si="13"/>
        <v>0</v>
      </c>
      <c r="N232" s="4">
        <f t="shared" si="14"/>
        <v>0</v>
      </c>
      <c r="O232" s="4">
        <f t="shared" si="15"/>
        <v>0</v>
      </c>
      <c r="P232" s="9">
        <f>IFERROR(INDEX('IP UPL Gap Data'!$I:$I,(MATCH($B:$B,'IP UPL Gap Data'!$D:$D,0))),0)</f>
        <v>0</v>
      </c>
      <c r="Q232" s="9">
        <f>IFERROR(INDEX('IP UPL Gap Data'!$J:$J,(MATCH($B:$B,'IP UPL Gap Data'!$D:$D,0))),0)</f>
        <v>0</v>
      </c>
      <c r="R232" s="9">
        <f>IFERROR(INDEX('OP UPL Gap Data'!G:G,(MATCH('UPL UHRIP Analysis by Provider'!$B:$B,'OP UPL Gap Data'!$D:$D,0))),0)</f>
        <v>0</v>
      </c>
      <c r="S232" s="9">
        <f>IFERROR(INDEX('OP UPL Gap Data'!H:H,(MATCH('UPL UHRIP Analysis by Provider'!$B:$B,'OP UPL Gap Data'!$D:$D,0))),0)</f>
        <v>0</v>
      </c>
      <c r="T232" s="4">
        <f>IFERROR(INDEX('IP UPL Gap Data'!$H:$H,(MATCH($B:$B,'IP UPL Gap Data'!$D:$D,0))),0)</f>
        <v>0</v>
      </c>
      <c r="U232" s="4">
        <f>IFERROR(INDEX('OP UPL Gap Data'!I:I,(MATCH('UPL UHRIP Analysis by Provider'!B:B,'OP UPL Gap Data'!D:D,0))),0)</f>
        <v>0</v>
      </c>
      <c r="V232" s="4">
        <f>IFERROR(INDEX('IP UPL Gap Data'!$N:$N,(MATCH($B:$B,'IP UPL Gap Data'!$D:$D,0))),0)</f>
        <v>0</v>
      </c>
    </row>
    <row r="233" spans="1:22">
      <c r="A233" s="10" t="s">
        <v>289</v>
      </c>
      <c r="B233" s="13" t="s">
        <v>289</v>
      </c>
      <c r="C233" s="11" t="s">
        <v>290</v>
      </c>
      <c r="D233" s="11"/>
      <c r="E233" s="12" t="s">
        <v>291</v>
      </c>
      <c r="F233" s="11" t="s">
        <v>226</v>
      </c>
      <c r="G233" s="11" t="s">
        <v>1645</v>
      </c>
      <c r="H233" s="13" t="s">
        <v>1646</v>
      </c>
      <c r="I233" s="9">
        <f>IFERROR(INDEX('PGY4 AA Encounters IP OP Split'!$L:$L,(MATCH($B:$B,'PGY4 AA Encounters IP OP Split'!$D:$D,0))),0)</f>
        <v>0</v>
      </c>
      <c r="J233" s="9">
        <f>IFERROR(INDEX('PGY4 AA Encounters IP OP Split'!$M:$M,(MATCH($B:$B,'PGY4 AA Encounters IP OP Split'!$D:$D,0))),0)</f>
        <v>0</v>
      </c>
      <c r="K233" s="9">
        <f t="shared" si="12"/>
        <v>0</v>
      </c>
      <c r="L233" s="71">
        <f>INDEX('Revised PGY4 Percent Increases'!J:J,(MATCH(H:H,'Revised PGY4 Percent Increases'!A:A,0)))</f>
        <v>1.2877228567836709</v>
      </c>
      <c r="M233" s="9">
        <f t="shared" si="13"/>
        <v>0</v>
      </c>
      <c r="N233" s="4">
        <f t="shared" si="14"/>
        <v>0</v>
      </c>
      <c r="O233" s="4">
        <f t="shared" si="15"/>
        <v>0</v>
      </c>
      <c r="P233" s="9">
        <f>IFERROR(INDEX('IP UPL Gap Data'!$I:$I,(MATCH($B:$B,'IP UPL Gap Data'!$D:$D,0))),0)</f>
        <v>0</v>
      </c>
      <c r="Q233" s="9">
        <f>IFERROR(INDEX('IP UPL Gap Data'!$J:$J,(MATCH($B:$B,'IP UPL Gap Data'!$D:$D,0))),0)</f>
        <v>0</v>
      </c>
      <c r="R233" s="9">
        <f>IFERROR(INDEX('OP UPL Gap Data'!G:G,(MATCH('UPL UHRIP Analysis by Provider'!$B:$B,'OP UPL Gap Data'!$D:$D,0))),0)</f>
        <v>0</v>
      </c>
      <c r="S233" s="9">
        <f>IFERROR(INDEX('OP UPL Gap Data'!H:H,(MATCH('UPL UHRIP Analysis by Provider'!$B:$B,'OP UPL Gap Data'!$D:$D,0))),0)</f>
        <v>0</v>
      </c>
      <c r="T233" s="4">
        <f>IFERROR(INDEX('IP UPL Gap Data'!$H:$H,(MATCH($B:$B,'IP UPL Gap Data'!$D:$D,0))),0)</f>
        <v>0</v>
      </c>
      <c r="U233" s="4">
        <f>IFERROR(INDEX('OP UPL Gap Data'!I:I,(MATCH('UPL UHRIP Analysis by Provider'!B:B,'OP UPL Gap Data'!D:D,0))),0)</f>
        <v>0</v>
      </c>
      <c r="V233" s="4">
        <f>IFERROR(INDEX('IP UPL Gap Data'!$N:$N,(MATCH($B:$B,'IP UPL Gap Data'!$D:$D,0))),0)</f>
        <v>0</v>
      </c>
    </row>
    <row r="234" spans="1:22" ht="23.5">
      <c r="A234" s="10" t="s">
        <v>511</v>
      </c>
      <c r="B234" s="13" t="s">
        <v>511</v>
      </c>
      <c r="C234" s="11" t="s">
        <v>512</v>
      </c>
      <c r="D234" s="11"/>
      <c r="E234" s="12" t="s">
        <v>513</v>
      </c>
      <c r="F234" s="11" t="s">
        <v>226</v>
      </c>
      <c r="G234" s="11" t="s">
        <v>1645</v>
      </c>
      <c r="H234" s="13" t="s">
        <v>1646</v>
      </c>
      <c r="I234" s="9">
        <f>IFERROR(INDEX('PGY4 AA Encounters IP OP Split'!$L:$L,(MATCH($B:$B,'PGY4 AA Encounters IP OP Split'!$D:$D,0))),0)</f>
        <v>6722531.1883120853</v>
      </c>
      <c r="J234" s="9">
        <f>IFERROR(INDEX('PGY4 AA Encounters IP OP Split'!$M:$M,(MATCH($B:$B,'PGY4 AA Encounters IP OP Split'!$D:$D,0))),0)</f>
        <v>3964035.7345384751</v>
      </c>
      <c r="K234" s="9">
        <f t="shared" si="12"/>
        <v>10686566.92285056</v>
      </c>
      <c r="L234" s="71">
        <f>INDEX('Revised PGY4 Percent Increases'!J:J,(MATCH(H:H,'Revised PGY4 Percent Increases'!A:A,0)))</f>
        <v>1.2877228567836709</v>
      </c>
      <c r="M234" s="9">
        <f t="shared" si="13"/>
        <v>13761336.487103008</v>
      </c>
      <c r="N234" s="4">
        <f t="shared" si="14"/>
        <v>8656757.0666305646</v>
      </c>
      <c r="O234" s="4">
        <f t="shared" si="15"/>
        <v>5104579.4204724422</v>
      </c>
      <c r="P234" s="9">
        <f>IFERROR(INDEX('IP UPL Gap Data'!$I:$I,(MATCH($B:$B,'IP UPL Gap Data'!$D:$D,0))),0)</f>
        <v>14497021.515955742</v>
      </c>
      <c r="Q234" s="9">
        <f>IFERROR(INDEX('IP UPL Gap Data'!$J:$J,(MATCH($B:$B,'IP UPL Gap Data'!$D:$D,0))),0)</f>
        <v>7297007.9425641019</v>
      </c>
      <c r="R234" s="9">
        <f>IFERROR(INDEX('OP UPL Gap Data'!G:G,(MATCH('UPL UHRIP Analysis by Provider'!$B:$B,'OP UPL Gap Data'!$D:$D,0))),0)</f>
        <v>11742173.655196039</v>
      </c>
      <c r="S234" s="9">
        <f>IFERROR(INDEX('OP UPL Gap Data'!H:H,(MATCH('UPL UHRIP Analysis by Provider'!$B:$B,'OP UPL Gap Data'!$D:$D,0))),0)</f>
        <v>2829443.2328205109</v>
      </c>
      <c r="T234" s="4">
        <f>IFERROR(INDEX('IP UPL Gap Data'!$H:$H,(MATCH($B:$B,'IP UPL Gap Data'!$D:$D,0))),0)</f>
        <v>7200013.5733916406</v>
      </c>
      <c r="U234" s="4">
        <f>IFERROR(INDEX('OP UPL Gap Data'!I:I,(MATCH('UPL UHRIP Analysis by Provider'!B:B,'OP UPL Gap Data'!D:D,0))),0)</f>
        <v>8912730.4223755281</v>
      </c>
      <c r="V234" s="4">
        <f>IFERROR(INDEX('IP UPL Gap Data'!$N:$N,(MATCH($B:$B,'IP UPL Gap Data'!$D:$D,0))),0)</f>
        <v>0</v>
      </c>
    </row>
    <row r="235" spans="1:22">
      <c r="A235" s="10" t="s">
        <v>601</v>
      </c>
      <c r="B235" s="13" t="s">
        <v>601</v>
      </c>
      <c r="C235" s="11" t="s">
        <v>602</v>
      </c>
      <c r="D235" s="11"/>
      <c r="E235" s="12" t="s">
        <v>603</v>
      </c>
      <c r="F235" s="11" t="s">
        <v>226</v>
      </c>
      <c r="G235" s="11" t="s">
        <v>1645</v>
      </c>
      <c r="H235" s="13" t="s">
        <v>1646</v>
      </c>
      <c r="I235" s="9">
        <f>IFERROR(INDEX('PGY4 AA Encounters IP OP Split'!$L:$L,(MATCH($B:$B,'PGY4 AA Encounters IP OP Split'!$D:$D,0))),0)</f>
        <v>7207041.7602057196</v>
      </c>
      <c r="J235" s="9">
        <f>IFERROR(INDEX('PGY4 AA Encounters IP OP Split'!$M:$M,(MATCH($B:$B,'PGY4 AA Encounters IP OP Split'!$D:$D,0))),0)</f>
        <v>5148281.7242182083</v>
      </c>
      <c r="K235" s="9">
        <f t="shared" si="12"/>
        <v>12355323.484423928</v>
      </c>
      <c r="L235" s="71">
        <f>INDEX('Revised PGY4 Percent Increases'!J:J,(MATCH(H:H,'Revised PGY4 Percent Increases'!A:A,0)))</f>
        <v>1.2877228567836709</v>
      </c>
      <c r="M235" s="9">
        <f t="shared" si="13"/>
        <v>15910232.453848761</v>
      </c>
      <c r="N235" s="4">
        <f t="shared" si="14"/>
        <v>9280672.4044113252</v>
      </c>
      <c r="O235" s="4">
        <f t="shared" si="15"/>
        <v>6629560.0494374344</v>
      </c>
      <c r="P235" s="9">
        <f>IFERROR(INDEX('IP UPL Gap Data'!$I:$I,(MATCH($B:$B,'IP UPL Gap Data'!$D:$D,0))),0)</f>
        <v>13111832.018021066</v>
      </c>
      <c r="Q235" s="9">
        <f>IFERROR(INDEX('IP UPL Gap Data'!$J:$J,(MATCH($B:$B,'IP UPL Gap Data'!$D:$D,0))),0)</f>
        <v>7209752.9764102576</v>
      </c>
      <c r="R235" s="9">
        <f>IFERROR(INDEX('OP UPL Gap Data'!G:G,(MATCH('UPL UHRIP Analysis by Provider'!$B:$B,'OP UPL Gap Data'!$D:$D,0))),0)</f>
        <v>11737925.711881462</v>
      </c>
      <c r="S235" s="9">
        <f>IFERROR(INDEX('OP UPL Gap Data'!H:H,(MATCH('UPL UHRIP Analysis by Provider'!$B:$B,'OP UPL Gap Data'!$D:$D,0))),0)</f>
        <v>4126248.0164102558</v>
      </c>
      <c r="T235" s="4">
        <f>IFERROR(INDEX('IP UPL Gap Data'!$H:$H,(MATCH($B:$B,'IP UPL Gap Data'!$D:$D,0))),0)</f>
        <v>5902079.0416108081</v>
      </c>
      <c r="U235" s="4">
        <f>IFERROR(INDEX('OP UPL Gap Data'!I:I,(MATCH('UPL UHRIP Analysis by Provider'!B:B,'OP UPL Gap Data'!D:D,0))),0)</f>
        <v>7611677.6954712067</v>
      </c>
      <c r="V235" s="4">
        <f>IFERROR(INDEX('IP UPL Gap Data'!$N:$N,(MATCH($B:$B,'IP UPL Gap Data'!$D:$D,0))),0)</f>
        <v>0</v>
      </c>
    </row>
    <row r="236" spans="1:22">
      <c r="A236" s="10" t="s">
        <v>1152</v>
      </c>
      <c r="B236" s="13" t="s">
        <v>1152</v>
      </c>
      <c r="C236" s="11" t="s">
        <v>1153</v>
      </c>
      <c r="D236" s="11"/>
      <c r="E236" s="12" t="s">
        <v>1154</v>
      </c>
      <c r="F236" s="11" t="s">
        <v>226</v>
      </c>
      <c r="G236" s="11" t="s">
        <v>1645</v>
      </c>
      <c r="H236" s="13" t="s">
        <v>1646</v>
      </c>
      <c r="I236" s="9">
        <f>IFERROR(INDEX('PGY4 AA Encounters IP OP Split'!$L:$L,(MATCH($B:$B,'PGY4 AA Encounters IP OP Split'!$D:$D,0))),0)</f>
        <v>3622685.6824437659</v>
      </c>
      <c r="J236" s="9">
        <f>IFERROR(INDEX('PGY4 AA Encounters IP OP Split'!$M:$M,(MATCH($B:$B,'PGY4 AA Encounters IP OP Split'!$D:$D,0))),0)</f>
        <v>1705160.8670156619</v>
      </c>
      <c r="K236" s="9">
        <f t="shared" si="12"/>
        <v>5327846.5494594276</v>
      </c>
      <c r="L236" s="71">
        <f>INDEX('Revised PGY4 Percent Increases'!J:J,(MATCH(H:H,'Revised PGY4 Percent Increases'!A:A,0)))</f>
        <v>1.2877228567836709</v>
      </c>
      <c r="M236" s="9">
        <f t="shared" si="13"/>
        <v>6860789.7791749174</v>
      </c>
      <c r="N236" s="4">
        <f t="shared" si="14"/>
        <v>4665015.1562257884</v>
      </c>
      <c r="O236" s="4">
        <f t="shared" si="15"/>
        <v>2195774.6229491294</v>
      </c>
      <c r="P236" s="9">
        <f>IFERROR(INDEX('IP UPL Gap Data'!$I:$I,(MATCH($B:$B,'IP UPL Gap Data'!$D:$D,0))),0)</f>
        <v>8042331.5133427596</v>
      </c>
      <c r="Q236" s="9">
        <f>IFERROR(INDEX('IP UPL Gap Data'!$J:$J,(MATCH($B:$B,'IP UPL Gap Data'!$D:$D,0))),0)</f>
        <v>4999253.0543589741</v>
      </c>
      <c r="R236" s="9">
        <f>IFERROR(INDEX('OP UPL Gap Data'!G:G,(MATCH('UPL UHRIP Analysis by Provider'!$B:$B,'OP UPL Gap Data'!$D:$D,0))),0)</f>
        <v>3166070.8762160838</v>
      </c>
      <c r="S236" s="9">
        <f>IFERROR(INDEX('OP UPL Gap Data'!H:H,(MATCH('UPL UHRIP Analysis by Provider'!$B:$B,'OP UPL Gap Data'!$D:$D,0))),0)</f>
        <v>1608786.1579487179</v>
      </c>
      <c r="T236" s="4">
        <f>IFERROR(INDEX('IP UPL Gap Data'!$H:$H,(MATCH($B:$B,'IP UPL Gap Data'!$D:$D,0))),0)</f>
        <v>3043078.4589837855</v>
      </c>
      <c r="U236" s="4">
        <f>IFERROR(INDEX('OP UPL Gap Data'!I:I,(MATCH('UPL UHRIP Analysis by Provider'!B:B,'OP UPL Gap Data'!D:D,0))),0)</f>
        <v>1557284.7182673658</v>
      </c>
      <c r="V236" s="4">
        <f>IFERROR(INDEX('IP UPL Gap Data'!$N:$N,(MATCH($B:$B,'IP UPL Gap Data'!$D:$D,0))),0)</f>
        <v>0</v>
      </c>
    </row>
    <row r="237" spans="1:22">
      <c r="A237" s="10" t="s">
        <v>1185</v>
      </c>
      <c r="B237" s="13" t="s">
        <v>1185</v>
      </c>
      <c r="C237" s="11" t="s">
        <v>1186</v>
      </c>
      <c r="D237" s="11"/>
      <c r="E237" s="12" t="s">
        <v>1187</v>
      </c>
      <c r="F237" s="11" t="s">
        <v>226</v>
      </c>
      <c r="G237" s="11" t="s">
        <v>1645</v>
      </c>
      <c r="H237" s="13" t="s">
        <v>1646</v>
      </c>
      <c r="I237" s="9">
        <f>IFERROR(INDEX('PGY4 AA Encounters IP OP Split'!$L:$L,(MATCH($B:$B,'PGY4 AA Encounters IP OP Split'!$D:$D,0))),0)</f>
        <v>873978.77442611568</v>
      </c>
      <c r="J237" s="9">
        <f>IFERROR(INDEX('PGY4 AA Encounters IP OP Split'!$M:$M,(MATCH($B:$B,'PGY4 AA Encounters IP OP Split'!$D:$D,0))),0)</f>
        <v>890288.72151575354</v>
      </c>
      <c r="K237" s="9">
        <f t="shared" si="12"/>
        <v>1764267.4959418692</v>
      </c>
      <c r="L237" s="71">
        <f>INDEX('Revised PGY4 Percent Increases'!J:J,(MATCH(H:H,'Revised PGY4 Percent Increases'!A:A,0)))</f>
        <v>1.2877228567836709</v>
      </c>
      <c r="M237" s="9">
        <f t="shared" si="13"/>
        <v>2271887.5800048374</v>
      </c>
      <c r="N237" s="4">
        <f t="shared" si="14"/>
        <v>1125442.4441722892</v>
      </c>
      <c r="O237" s="4">
        <f t="shared" si="15"/>
        <v>1146445.1358325481</v>
      </c>
      <c r="P237" s="9">
        <f>IFERROR(INDEX('IP UPL Gap Data'!$I:$I,(MATCH($B:$B,'IP UPL Gap Data'!$D:$D,0))),0)</f>
        <v>2126342.0253377054</v>
      </c>
      <c r="Q237" s="9">
        <f>IFERROR(INDEX('IP UPL Gap Data'!$J:$J,(MATCH($B:$B,'IP UPL Gap Data'!$D:$D,0))),0)</f>
        <v>960948.4143589742</v>
      </c>
      <c r="R237" s="9">
        <f>IFERROR(INDEX('OP UPL Gap Data'!G:G,(MATCH('UPL UHRIP Analysis by Provider'!$B:$B,'OP UPL Gap Data'!$D:$D,0))),0)</f>
        <v>2241123.5967160803</v>
      </c>
      <c r="S237" s="9">
        <f>IFERROR(INDEX('OP UPL Gap Data'!H:H,(MATCH('UPL UHRIP Analysis by Provider'!$B:$B,'OP UPL Gap Data'!$D:$D,0))),0)</f>
        <v>884451.13435897417</v>
      </c>
      <c r="T237" s="4">
        <f>IFERROR(INDEX('IP UPL Gap Data'!$H:$H,(MATCH($B:$B,'IP UPL Gap Data'!$D:$D,0))),0)</f>
        <v>1165393.6109787312</v>
      </c>
      <c r="U237" s="4">
        <f>IFERROR(INDEX('OP UPL Gap Data'!I:I,(MATCH('UPL UHRIP Analysis by Provider'!B:B,'OP UPL Gap Data'!D:D,0))),0)</f>
        <v>1356672.4623571062</v>
      </c>
      <c r="V237" s="4">
        <f>IFERROR(INDEX('IP UPL Gap Data'!$N:$N,(MATCH($B:$B,'IP UPL Gap Data'!$D:$D,0))),0)</f>
        <v>0</v>
      </c>
    </row>
    <row r="238" spans="1:22">
      <c r="A238" s="10" t="s">
        <v>1441</v>
      </c>
      <c r="B238" s="13" t="s">
        <v>1441</v>
      </c>
      <c r="C238" s="11" t="s">
        <v>1442</v>
      </c>
      <c r="D238" s="11"/>
      <c r="E238" s="12" t="s">
        <v>1443</v>
      </c>
      <c r="F238" s="11" t="s">
        <v>226</v>
      </c>
      <c r="G238" s="11" t="s">
        <v>1645</v>
      </c>
      <c r="H238" s="13" t="s">
        <v>1646</v>
      </c>
      <c r="I238" s="9">
        <f>IFERROR(INDEX('PGY4 AA Encounters IP OP Split'!$L:$L,(MATCH($B:$B,'PGY4 AA Encounters IP OP Split'!$D:$D,0))),0)</f>
        <v>2984.0034905270368</v>
      </c>
      <c r="J238" s="9">
        <f>IFERROR(INDEX('PGY4 AA Encounters IP OP Split'!$M:$M,(MATCH($B:$B,'PGY4 AA Encounters IP OP Split'!$D:$D,0))),0)</f>
        <v>39560.751758667073</v>
      </c>
      <c r="K238" s="9">
        <f t="shared" si="12"/>
        <v>42544.75524919411</v>
      </c>
      <c r="L238" s="71">
        <f>INDEX('Revised PGY4 Percent Increases'!J:J,(MATCH(H:H,'Revised PGY4 Percent Increases'!A:A,0)))</f>
        <v>1.2877228567836709</v>
      </c>
      <c r="M238" s="9">
        <f t="shared" si="13"/>
        <v>54785.853770654321</v>
      </c>
      <c r="N238" s="4">
        <f t="shared" si="14"/>
        <v>3842.5694994739215</v>
      </c>
      <c r="O238" s="4">
        <f t="shared" si="15"/>
        <v>50943.284271180397</v>
      </c>
      <c r="P238" s="9">
        <f>IFERROR(INDEX('IP UPL Gap Data'!$I:$I,(MATCH($B:$B,'IP UPL Gap Data'!$D:$D,0))),0)</f>
        <v>611931.70028120384</v>
      </c>
      <c r="Q238" s="9">
        <f>IFERROR(INDEX('IP UPL Gap Data'!$J:$J,(MATCH($B:$B,'IP UPL Gap Data'!$D:$D,0))),0)</f>
        <v>284794.09000000003</v>
      </c>
      <c r="R238" s="9">
        <f>IFERROR(INDEX('OP UPL Gap Data'!G:G,(MATCH('UPL UHRIP Analysis by Provider'!$B:$B,'OP UPL Gap Data'!$D:$D,0))),0)</f>
        <v>31300.428785726432</v>
      </c>
      <c r="S238" s="9">
        <f>IFERROR(INDEX('OP UPL Gap Data'!H:H,(MATCH('UPL UHRIP Analysis by Provider'!$B:$B,'OP UPL Gap Data'!$D:$D,0))),0)</f>
        <v>17070.870000000003</v>
      </c>
      <c r="T238" s="4">
        <f>IFERROR(INDEX('IP UPL Gap Data'!$H:$H,(MATCH($B:$B,'IP UPL Gap Data'!$D:$D,0))),0)</f>
        <v>327137.61028120382</v>
      </c>
      <c r="U238" s="4">
        <f>IFERROR(INDEX('OP UPL Gap Data'!I:I,(MATCH('UPL UHRIP Analysis by Provider'!B:B,'OP UPL Gap Data'!D:D,0))),0)</f>
        <v>14229.558785726429</v>
      </c>
      <c r="V238" s="4">
        <f>IFERROR(INDEX('IP UPL Gap Data'!$N:$N,(MATCH($B:$B,'IP UPL Gap Data'!$D:$D,0))),0)</f>
        <v>0</v>
      </c>
    </row>
    <row r="239" spans="1:22">
      <c r="A239" s="10" t="s">
        <v>1539</v>
      </c>
      <c r="B239" s="13" t="s">
        <v>1539</v>
      </c>
      <c r="C239" s="11" t="s">
        <v>1540</v>
      </c>
      <c r="D239" s="11"/>
      <c r="E239" s="12" t="s">
        <v>1541</v>
      </c>
      <c r="F239" s="11" t="s">
        <v>226</v>
      </c>
      <c r="G239" s="11" t="s">
        <v>1645</v>
      </c>
      <c r="H239" s="13" t="s">
        <v>1646</v>
      </c>
      <c r="I239" s="9">
        <f>IFERROR(INDEX('PGY4 AA Encounters IP OP Split'!$L:$L,(MATCH($B:$B,'PGY4 AA Encounters IP OP Split'!$D:$D,0))),0)</f>
        <v>2949.3754594370457</v>
      </c>
      <c r="J239" s="9">
        <f>IFERROR(INDEX('PGY4 AA Encounters IP OP Split'!$M:$M,(MATCH($B:$B,'PGY4 AA Encounters IP OP Split'!$D:$D,0))),0)</f>
        <v>0</v>
      </c>
      <c r="K239" s="9">
        <f t="shared" si="12"/>
        <v>2949.3754594370457</v>
      </c>
      <c r="L239" s="71">
        <f>INDEX('Revised PGY4 Percent Increases'!J:J,(MATCH(H:H,'Revised PGY4 Percent Increases'!A:A,0)))</f>
        <v>1.2877228567836709</v>
      </c>
      <c r="M239" s="9">
        <f t="shared" si="13"/>
        <v>3797.9781923539244</v>
      </c>
      <c r="N239" s="4">
        <f t="shared" si="14"/>
        <v>3797.9781923539244</v>
      </c>
      <c r="O239" s="4">
        <f t="shared" si="15"/>
        <v>0</v>
      </c>
      <c r="P239" s="9">
        <f>IFERROR(INDEX('IP UPL Gap Data'!$I:$I,(MATCH($B:$B,'IP UPL Gap Data'!$D:$D,0))),0)</f>
        <v>0</v>
      </c>
      <c r="Q239" s="9">
        <f>IFERROR(INDEX('IP UPL Gap Data'!$J:$J,(MATCH($B:$B,'IP UPL Gap Data'!$D:$D,0))),0)</f>
        <v>0</v>
      </c>
      <c r="R239" s="9">
        <f>IFERROR(INDEX('OP UPL Gap Data'!G:G,(MATCH('UPL UHRIP Analysis by Provider'!$B:$B,'OP UPL Gap Data'!$D:$D,0))),0)</f>
        <v>0</v>
      </c>
      <c r="S239" s="9">
        <f>IFERROR(INDEX('OP UPL Gap Data'!H:H,(MATCH('UPL UHRIP Analysis by Provider'!$B:$B,'OP UPL Gap Data'!$D:$D,0))),0)</f>
        <v>0</v>
      </c>
      <c r="T239" s="4">
        <f>IFERROR(INDEX('IP UPL Gap Data'!$H:$H,(MATCH($B:$B,'IP UPL Gap Data'!$D:$D,0))),0)</f>
        <v>0</v>
      </c>
      <c r="U239" s="4">
        <f>IFERROR(INDEX('OP UPL Gap Data'!I:I,(MATCH('UPL UHRIP Analysis by Provider'!B:B,'OP UPL Gap Data'!D:D,0))),0)</f>
        <v>0</v>
      </c>
      <c r="V239" s="4">
        <f>IFERROR(INDEX('IP UPL Gap Data'!$N:$N,(MATCH($B:$B,'IP UPL Gap Data'!$D:$D,0))),0)</f>
        <v>0</v>
      </c>
    </row>
    <row r="240" spans="1:22">
      <c r="A240" s="10" t="s">
        <v>607</v>
      </c>
      <c r="B240" s="13" t="s">
        <v>607</v>
      </c>
      <c r="C240" s="11" t="s">
        <v>608</v>
      </c>
      <c r="D240" s="11"/>
      <c r="E240" s="12" t="s">
        <v>609</v>
      </c>
      <c r="F240" s="11" t="s">
        <v>1529</v>
      </c>
      <c r="G240" s="11" t="s">
        <v>1645</v>
      </c>
      <c r="H240" s="13" t="s">
        <v>1661</v>
      </c>
      <c r="I240" s="9">
        <f>IFERROR(INDEX('PGY4 AA Encounters IP OP Split'!$L:$L,(MATCH($B:$B,'PGY4 AA Encounters IP OP Split'!$D:$D,0))),0)</f>
        <v>909598.73153425334</v>
      </c>
      <c r="J240" s="9">
        <f>IFERROR(INDEX('PGY4 AA Encounters IP OP Split'!$M:$M,(MATCH($B:$B,'PGY4 AA Encounters IP OP Split'!$D:$D,0))),0)</f>
        <v>1541021.2115415223</v>
      </c>
      <c r="K240" s="9">
        <f t="shared" si="12"/>
        <v>2450619.9430757756</v>
      </c>
      <c r="L240" s="71">
        <f>INDEX('Revised PGY4 Percent Increases'!J:J,(MATCH(H:H,'Revised PGY4 Percent Increases'!A:A,0)))</f>
        <v>0.65</v>
      </c>
      <c r="M240" s="9">
        <f t="shared" si="13"/>
        <v>1592902.9629992542</v>
      </c>
      <c r="N240" s="4">
        <f t="shared" si="14"/>
        <v>591239.17549726472</v>
      </c>
      <c r="O240" s="4">
        <f t="shared" si="15"/>
        <v>1001663.7875019895</v>
      </c>
      <c r="P240" s="9">
        <f>IFERROR(INDEX('IP UPL Gap Data'!$I:$I,(MATCH($B:$B,'IP UPL Gap Data'!$D:$D,0))),0)</f>
        <v>1720639.5371784677</v>
      </c>
      <c r="Q240" s="9">
        <f>IFERROR(INDEX('IP UPL Gap Data'!$J:$J,(MATCH($B:$B,'IP UPL Gap Data'!$D:$D,0))),0)</f>
        <v>1479972.6845327106</v>
      </c>
      <c r="R240" s="9">
        <f>IFERROR(INDEX('OP UPL Gap Data'!G:G,(MATCH('UPL UHRIP Analysis by Provider'!$B:$B,'OP UPL Gap Data'!$D:$D,0))),0)</f>
        <v>1642454.4090884426</v>
      </c>
      <c r="S240" s="9">
        <f>IFERROR(INDEX('OP UPL Gap Data'!H:H,(MATCH('UPL UHRIP Analysis by Provider'!$B:$B,'OP UPL Gap Data'!$D:$D,0))),0)</f>
        <v>1209086.0423831779</v>
      </c>
      <c r="T240" s="4">
        <f>IFERROR(INDEX('IP UPL Gap Data'!$H:$H,(MATCH($B:$B,'IP UPL Gap Data'!$D:$D,0))),0)</f>
        <v>240666.85264575714</v>
      </c>
      <c r="U240" s="4">
        <f>IFERROR(INDEX('OP UPL Gap Data'!I:I,(MATCH('UPL UHRIP Analysis by Provider'!B:B,'OP UPL Gap Data'!D:D,0))),0)</f>
        <v>433368.36670526466</v>
      </c>
      <c r="V240" s="4">
        <f>IFERROR(INDEX('IP UPL Gap Data'!$N:$N,(MATCH($B:$B,'IP UPL Gap Data'!$D:$D,0))),0)</f>
        <v>0</v>
      </c>
    </row>
    <row r="241" spans="1:22" ht="23.5">
      <c r="A241" s="10" t="s">
        <v>859</v>
      </c>
      <c r="B241" s="13" t="s">
        <v>859</v>
      </c>
      <c r="C241" s="11" t="s">
        <v>860</v>
      </c>
      <c r="D241" s="11"/>
      <c r="E241" s="12" t="s">
        <v>861</v>
      </c>
      <c r="F241" s="11" t="s">
        <v>1529</v>
      </c>
      <c r="G241" s="11" t="s">
        <v>1645</v>
      </c>
      <c r="H241" s="13" t="s">
        <v>1661</v>
      </c>
      <c r="I241" s="9">
        <f>IFERROR(INDEX('PGY4 AA Encounters IP OP Split'!$L:$L,(MATCH($B:$B,'PGY4 AA Encounters IP OP Split'!$D:$D,0))),0)</f>
        <v>2692758.4002341828</v>
      </c>
      <c r="J241" s="9">
        <f>IFERROR(INDEX('PGY4 AA Encounters IP OP Split'!$M:$M,(MATCH($B:$B,'PGY4 AA Encounters IP OP Split'!$D:$D,0))),0)</f>
        <v>1590408.0177086894</v>
      </c>
      <c r="K241" s="9">
        <f t="shared" si="12"/>
        <v>4283166.4179428723</v>
      </c>
      <c r="L241" s="71">
        <f>INDEX('Revised PGY4 Percent Increases'!J:J,(MATCH(H:H,'Revised PGY4 Percent Increases'!A:A,0)))</f>
        <v>0.65</v>
      </c>
      <c r="M241" s="9">
        <f t="shared" si="13"/>
        <v>2784058.1716628671</v>
      </c>
      <c r="N241" s="4">
        <f t="shared" si="14"/>
        <v>1750292.9601522188</v>
      </c>
      <c r="O241" s="4">
        <f t="shared" si="15"/>
        <v>1033765.2115106481</v>
      </c>
      <c r="P241" s="9">
        <f>IFERROR(INDEX('IP UPL Gap Data'!$I:$I,(MATCH($B:$B,'IP UPL Gap Data'!$D:$D,0))),0)</f>
        <v>2747383.4496053807</v>
      </c>
      <c r="Q241" s="9">
        <f>IFERROR(INDEX('IP UPL Gap Data'!$J:$J,(MATCH($B:$B,'IP UPL Gap Data'!$D:$D,0))),0)</f>
        <v>4032758.6781308413</v>
      </c>
      <c r="R241" s="9">
        <f>IFERROR(INDEX('OP UPL Gap Data'!G:G,(MATCH('UPL UHRIP Analysis by Provider'!$B:$B,'OP UPL Gap Data'!$D:$D,0))),0)</f>
        <v>2492240.6593949255</v>
      </c>
      <c r="S241" s="9">
        <f>IFERROR(INDEX('OP UPL Gap Data'!H:H,(MATCH('UPL UHRIP Analysis by Provider'!$B:$B,'OP UPL Gap Data'!$D:$D,0))),0)</f>
        <v>1261248.4947196264</v>
      </c>
      <c r="T241" s="4">
        <f>IFERROR(INDEX('IP UPL Gap Data'!$H:$H,(MATCH($B:$B,'IP UPL Gap Data'!$D:$D,0))),0)</f>
        <v>-1285375.2285254607</v>
      </c>
      <c r="U241" s="4">
        <f>IFERROR(INDEX('OP UPL Gap Data'!I:I,(MATCH('UPL UHRIP Analysis by Provider'!B:B,'OP UPL Gap Data'!D:D,0))),0)</f>
        <v>1230992.1646752991</v>
      </c>
      <c r="V241" s="4">
        <f>IFERROR(INDEX('IP UPL Gap Data'!$N:$N,(MATCH($B:$B,'IP UPL Gap Data'!$D:$D,0))),0)</f>
        <v>0</v>
      </c>
    </row>
    <row r="242" spans="1:22">
      <c r="A242" s="10" t="s">
        <v>961</v>
      </c>
      <c r="B242" s="13" t="s">
        <v>961</v>
      </c>
      <c r="C242" s="11" t="s">
        <v>962</v>
      </c>
      <c r="D242" s="11"/>
      <c r="E242" s="12" t="s">
        <v>963</v>
      </c>
      <c r="F242" s="11" t="s">
        <v>1529</v>
      </c>
      <c r="G242" s="11" t="s">
        <v>1645</v>
      </c>
      <c r="H242" s="13" t="s">
        <v>1661</v>
      </c>
      <c r="I242" s="9">
        <f>IFERROR(INDEX('PGY4 AA Encounters IP OP Split'!$L:$L,(MATCH($B:$B,'PGY4 AA Encounters IP OP Split'!$D:$D,0))),0)</f>
        <v>0</v>
      </c>
      <c r="J242" s="9">
        <f>IFERROR(INDEX('PGY4 AA Encounters IP OP Split'!$M:$M,(MATCH($B:$B,'PGY4 AA Encounters IP OP Split'!$D:$D,0))),0)</f>
        <v>0</v>
      </c>
      <c r="K242" s="9">
        <f t="shared" si="12"/>
        <v>0</v>
      </c>
      <c r="L242" s="71">
        <f>INDEX('Revised PGY4 Percent Increases'!J:J,(MATCH(H:H,'Revised PGY4 Percent Increases'!A:A,0)))</f>
        <v>0.65</v>
      </c>
      <c r="M242" s="9">
        <f t="shared" si="13"/>
        <v>0</v>
      </c>
      <c r="N242" s="4">
        <f t="shared" si="14"/>
        <v>0</v>
      </c>
      <c r="O242" s="4">
        <f t="shared" si="15"/>
        <v>0</v>
      </c>
      <c r="P242" s="9">
        <f>IFERROR(INDEX('IP UPL Gap Data'!$I:$I,(MATCH($B:$B,'IP UPL Gap Data'!$D:$D,0))),0)</f>
        <v>0</v>
      </c>
      <c r="Q242" s="9">
        <f>IFERROR(INDEX('IP UPL Gap Data'!$J:$J,(MATCH($B:$B,'IP UPL Gap Data'!$D:$D,0))),0)</f>
        <v>0</v>
      </c>
      <c r="R242" s="9">
        <f>IFERROR(INDEX('OP UPL Gap Data'!G:G,(MATCH('UPL UHRIP Analysis by Provider'!$B:$B,'OP UPL Gap Data'!$D:$D,0))),0)</f>
        <v>82603.049142906151</v>
      </c>
      <c r="S242" s="9">
        <f>IFERROR(INDEX('OP UPL Gap Data'!H:H,(MATCH('UPL UHRIP Analysis by Provider'!$B:$B,'OP UPL Gap Data'!$D:$D,0))),0)</f>
        <v>36210.69</v>
      </c>
      <c r="T242" s="4">
        <f>IFERROR(INDEX('IP UPL Gap Data'!$H:$H,(MATCH($B:$B,'IP UPL Gap Data'!$D:$D,0))),0)</f>
        <v>0</v>
      </c>
      <c r="U242" s="4">
        <f>IFERROR(INDEX('OP UPL Gap Data'!I:I,(MATCH('UPL UHRIP Analysis by Provider'!B:B,'OP UPL Gap Data'!D:D,0))),0)</f>
        <v>46392.359142906149</v>
      </c>
      <c r="V242" s="4">
        <f>IFERROR(INDEX('IP UPL Gap Data'!$N:$N,(MATCH($B:$B,'IP UPL Gap Data'!$D:$D,0))),0)</f>
        <v>0</v>
      </c>
    </row>
    <row r="243" spans="1:22">
      <c r="A243" s="10" t="s">
        <v>1194</v>
      </c>
      <c r="B243" s="13" t="s">
        <v>1194</v>
      </c>
      <c r="C243" s="11" t="s">
        <v>1195</v>
      </c>
      <c r="D243" s="11"/>
      <c r="E243" s="12" t="s">
        <v>1196</v>
      </c>
      <c r="F243" s="11" t="s">
        <v>1529</v>
      </c>
      <c r="G243" s="11" t="s">
        <v>1645</v>
      </c>
      <c r="H243" s="13" t="s">
        <v>1661</v>
      </c>
      <c r="I243" s="9">
        <f>IFERROR(INDEX('PGY4 AA Encounters IP OP Split'!$L:$L,(MATCH($B:$B,'PGY4 AA Encounters IP OP Split'!$D:$D,0))),0)</f>
        <v>17974.942660983092</v>
      </c>
      <c r="J243" s="9">
        <f>IFERROR(INDEX('PGY4 AA Encounters IP OP Split'!$M:$M,(MATCH($B:$B,'PGY4 AA Encounters IP OP Split'!$D:$D,0))),0)</f>
        <v>212125.5995456652</v>
      </c>
      <c r="K243" s="9">
        <f t="shared" si="12"/>
        <v>230100.5422066483</v>
      </c>
      <c r="L243" s="71">
        <f>INDEX('Revised PGY4 Percent Increases'!J:J,(MATCH(H:H,'Revised PGY4 Percent Increases'!A:A,0)))</f>
        <v>0.65</v>
      </c>
      <c r="M243" s="9">
        <f t="shared" si="13"/>
        <v>149565.35243432139</v>
      </c>
      <c r="N243" s="4">
        <f t="shared" si="14"/>
        <v>11683.71272963901</v>
      </c>
      <c r="O243" s="4">
        <f t="shared" si="15"/>
        <v>137881.6397046824</v>
      </c>
      <c r="P243" s="9">
        <f>IFERROR(INDEX('IP UPL Gap Data'!$I:$I,(MATCH($B:$B,'IP UPL Gap Data'!$D:$D,0))),0)</f>
        <v>8955.9364801272513</v>
      </c>
      <c r="Q243" s="9">
        <f>IFERROR(INDEX('IP UPL Gap Data'!$J:$J,(MATCH($B:$B,'IP UPL Gap Data'!$D:$D,0))),0)</f>
        <v>7791.9539719626164</v>
      </c>
      <c r="R243" s="9">
        <f>IFERROR(INDEX('OP UPL Gap Data'!G:G,(MATCH('UPL UHRIP Analysis by Provider'!$B:$B,'OP UPL Gap Data'!$D:$D,0))),0)</f>
        <v>73415.515979411139</v>
      </c>
      <c r="S243" s="9">
        <f>IFERROR(INDEX('OP UPL Gap Data'!H:H,(MATCH('UPL UHRIP Analysis by Provider'!$B:$B,'OP UPL Gap Data'!$D:$D,0))),0)</f>
        <v>145231.96415887852</v>
      </c>
      <c r="T243" s="4">
        <f>IFERROR(INDEX('IP UPL Gap Data'!$H:$H,(MATCH($B:$B,'IP UPL Gap Data'!$D:$D,0))),0)</f>
        <v>1163.982508164635</v>
      </c>
      <c r="U243" s="4">
        <f>IFERROR(INDEX('OP UPL Gap Data'!I:I,(MATCH('UPL UHRIP Analysis by Provider'!B:B,'OP UPL Gap Data'!D:D,0))),0)</f>
        <v>-71816.448179467377</v>
      </c>
      <c r="V243" s="4">
        <f>IFERROR(INDEX('IP UPL Gap Data'!$N:$N,(MATCH($B:$B,'IP UPL Gap Data'!$D:$D,0))),0)</f>
        <v>0</v>
      </c>
    </row>
    <row r="244" spans="1:22">
      <c r="A244" s="10" t="s">
        <v>535</v>
      </c>
      <c r="B244" s="13" t="s">
        <v>535</v>
      </c>
      <c r="C244" s="11" t="s">
        <v>536</v>
      </c>
      <c r="D244" s="11"/>
      <c r="E244" s="12" t="s">
        <v>537</v>
      </c>
      <c r="F244" s="11" t="s">
        <v>1620</v>
      </c>
      <c r="G244" s="11" t="s">
        <v>1645</v>
      </c>
      <c r="H244" s="13" t="s">
        <v>1660</v>
      </c>
      <c r="I244" s="9">
        <f>IFERROR(INDEX('PGY4 AA Encounters IP OP Split'!$L:$L,(MATCH($B:$B,'PGY4 AA Encounters IP OP Split'!$D:$D,0))),0)</f>
        <v>41653.450253693351</v>
      </c>
      <c r="J244" s="9">
        <f>IFERROR(INDEX('PGY4 AA Encounters IP OP Split'!$M:$M,(MATCH($B:$B,'PGY4 AA Encounters IP OP Split'!$D:$D,0))),0)</f>
        <v>312710.74334356119</v>
      </c>
      <c r="K244" s="9">
        <f t="shared" si="12"/>
        <v>354364.19359725452</v>
      </c>
      <c r="L244" s="71">
        <f>INDEX('Revised PGY4 Percent Increases'!J:J,(MATCH(H:H,'Revised PGY4 Percent Increases'!A:A,0)))</f>
        <v>0.65</v>
      </c>
      <c r="M244" s="9">
        <f t="shared" si="13"/>
        <v>230336.72583821544</v>
      </c>
      <c r="N244" s="4">
        <f t="shared" si="14"/>
        <v>27074.742664900677</v>
      </c>
      <c r="O244" s="4">
        <f t="shared" si="15"/>
        <v>203261.98317331477</v>
      </c>
      <c r="P244" s="9">
        <f>IFERROR(INDEX('IP UPL Gap Data'!$I:$I,(MATCH($B:$B,'IP UPL Gap Data'!$D:$D,0))),0)</f>
        <v>60623.383419546815</v>
      </c>
      <c r="Q244" s="9">
        <f>IFERROR(INDEX('IP UPL Gap Data'!$J:$J,(MATCH($B:$B,'IP UPL Gap Data'!$D:$D,0))),0)</f>
        <v>19086.976682242988</v>
      </c>
      <c r="R244" s="9">
        <f>IFERROR(INDEX('OP UPL Gap Data'!G:G,(MATCH('UPL UHRIP Analysis by Provider'!$B:$B,'OP UPL Gap Data'!$D:$D,0))),0)</f>
        <v>128104.4901143477</v>
      </c>
      <c r="S244" s="9">
        <f>IFERROR(INDEX('OP UPL Gap Data'!H:H,(MATCH('UPL UHRIP Analysis by Provider'!$B:$B,'OP UPL Gap Data'!$D:$D,0))),0)</f>
        <v>244896.90224299065</v>
      </c>
      <c r="T244" s="4">
        <f>IFERROR(INDEX('IP UPL Gap Data'!$H:$H,(MATCH($B:$B,'IP UPL Gap Data'!$D:$D,0))),0)</f>
        <v>41536.406737303827</v>
      </c>
      <c r="U244" s="4">
        <f>IFERROR(INDEX('OP UPL Gap Data'!I:I,(MATCH('UPL UHRIP Analysis by Provider'!B:B,'OP UPL Gap Data'!D:D,0))),0)</f>
        <v>-116792.41212864294</v>
      </c>
      <c r="V244" s="4">
        <f>IFERROR(INDEX('IP UPL Gap Data'!$N:$N,(MATCH($B:$B,'IP UPL Gap Data'!$D:$D,0))),0)</f>
        <v>0</v>
      </c>
    </row>
    <row r="245" spans="1:22" ht="23.5">
      <c r="A245" s="10" t="s">
        <v>808</v>
      </c>
      <c r="B245" s="13" t="s">
        <v>808</v>
      </c>
      <c r="C245" s="11" t="s">
        <v>809</v>
      </c>
      <c r="D245" s="11"/>
      <c r="E245" s="12" t="s">
        <v>810</v>
      </c>
      <c r="F245" s="11" t="s">
        <v>1620</v>
      </c>
      <c r="G245" s="11" t="s">
        <v>1645</v>
      </c>
      <c r="H245" s="13" t="s">
        <v>1660</v>
      </c>
      <c r="I245" s="9">
        <f>IFERROR(INDEX('PGY4 AA Encounters IP OP Split'!$L:$L,(MATCH($B:$B,'PGY4 AA Encounters IP OP Split'!$D:$D,0))),0)</f>
        <v>47831.066289636387</v>
      </c>
      <c r="J245" s="9">
        <f>IFERROR(INDEX('PGY4 AA Encounters IP OP Split'!$M:$M,(MATCH($B:$B,'PGY4 AA Encounters IP OP Split'!$D:$D,0))),0)</f>
        <v>357686.48555692716</v>
      </c>
      <c r="K245" s="9">
        <f t="shared" si="12"/>
        <v>405517.55184656353</v>
      </c>
      <c r="L245" s="71">
        <f>INDEX('Revised PGY4 Percent Increases'!J:J,(MATCH(H:H,'Revised PGY4 Percent Increases'!A:A,0)))</f>
        <v>0.65</v>
      </c>
      <c r="M245" s="9">
        <f t="shared" si="13"/>
        <v>263586.40870026633</v>
      </c>
      <c r="N245" s="4">
        <f t="shared" si="14"/>
        <v>31090.193088263652</v>
      </c>
      <c r="O245" s="4">
        <f t="shared" si="15"/>
        <v>232496.21561200265</v>
      </c>
      <c r="P245" s="9">
        <f>IFERROR(INDEX('IP UPL Gap Data'!$I:$I,(MATCH($B:$B,'IP UPL Gap Data'!$D:$D,0))),0)</f>
        <v>41288.918331739362</v>
      </c>
      <c r="Q245" s="9">
        <f>IFERROR(INDEX('IP UPL Gap Data'!$J:$J,(MATCH($B:$B,'IP UPL Gap Data'!$D:$D,0))),0)</f>
        <v>32431.841074766355</v>
      </c>
      <c r="R245" s="9">
        <f>IFERROR(INDEX('OP UPL Gap Data'!G:G,(MATCH('UPL UHRIP Analysis by Provider'!$B:$B,'OP UPL Gap Data'!$D:$D,0))),0)</f>
        <v>358903.05869818747</v>
      </c>
      <c r="S245" s="9">
        <f>IFERROR(INDEX('OP UPL Gap Data'!H:H,(MATCH('UPL UHRIP Analysis by Provider'!$B:$B,'OP UPL Gap Data'!$D:$D,0))),0)</f>
        <v>213208.89728971961</v>
      </c>
      <c r="T245" s="4">
        <f>IFERROR(INDEX('IP UPL Gap Data'!$H:$H,(MATCH($B:$B,'IP UPL Gap Data'!$D:$D,0))),0)</f>
        <v>8857.077256973007</v>
      </c>
      <c r="U245" s="4">
        <f>IFERROR(INDEX('OP UPL Gap Data'!I:I,(MATCH('UPL UHRIP Analysis by Provider'!B:B,'OP UPL Gap Data'!D:D,0))),0)</f>
        <v>145694.16140846786</v>
      </c>
      <c r="V245" s="4">
        <f>IFERROR(INDEX('IP UPL Gap Data'!$N:$N,(MATCH($B:$B,'IP UPL Gap Data'!$D:$D,0))),0)</f>
        <v>0</v>
      </c>
    </row>
    <row r="246" spans="1:22">
      <c r="A246" s="10" t="s">
        <v>1167</v>
      </c>
      <c r="B246" s="13" t="s">
        <v>1167</v>
      </c>
      <c r="C246" s="11" t="s">
        <v>1168</v>
      </c>
      <c r="D246" s="11"/>
      <c r="E246" s="12" t="s">
        <v>1169</v>
      </c>
      <c r="F246" s="11" t="s">
        <v>1620</v>
      </c>
      <c r="G246" s="11" t="s">
        <v>1645</v>
      </c>
      <c r="H246" s="13" t="s">
        <v>1660</v>
      </c>
      <c r="I246" s="9">
        <f>IFERROR(INDEX('PGY4 AA Encounters IP OP Split'!$L:$L,(MATCH($B:$B,'PGY4 AA Encounters IP OP Split'!$D:$D,0))),0)</f>
        <v>17852.448398939596</v>
      </c>
      <c r="J246" s="9">
        <f>IFERROR(INDEX('PGY4 AA Encounters IP OP Split'!$M:$M,(MATCH($B:$B,'PGY4 AA Encounters IP OP Split'!$D:$D,0))),0)</f>
        <v>239448.27622827247</v>
      </c>
      <c r="K246" s="9">
        <f t="shared" si="12"/>
        <v>257300.72462721207</v>
      </c>
      <c r="L246" s="71">
        <f>INDEX('Revised PGY4 Percent Increases'!J:J,(MATCH(H:H,'Revised PGY4 Percent Increases'!A:A,0)))</f>
        <v>0.65</v>
      </c>
      <c r="M246" s="9">
        <f t="shared" si="13"/>
        <v>167245.47100768785</v>
      </c>
      <c r="N246" s="4">
        <f t="shared" si="14"/>
        <v>11604.091459310737</v>
      </c>
      <c r="O246" s="4">
        <f t="shared" si="15"/>
        <v>155641.37954837712</v>
      </c>
      <c r="P246" s="9">
        <f>IFERROR(INDEX('IP UPL Gap Data'!$I:$I,(MATCH($B:$B,'IP UPL Gap Data'!$D:$D,0))),0)</f>
        <v>159538.67117488119</v>
      </c>
      <c r="Q246" s="9">
        <f>IFERROR(INDEX('IP UPL Gap Data'!$J:$J,(MATCH($B:$B,'IP UPL Gap Data'!$D:$D,0))),0)</f>
        <v>107625.60672897196</v>
      </c>
      <c r="R246" s="9">
        <f>IFERROR(INDEX('OP UPL Gap Data'!G:G,(MATCH('UPL UHRIP Analysis by Provider'!$B:$B,'OP UPL Gap Data'!$D:$D,0))),0)</f>
        <v>628396.35797251808</v>
      </c>
      <c r="S246" s="9">
        <f>IFERROR(INDEX('OP UPL Gap Data'!H:H,(MATCH('UPL UHRIP Analysis by Provider'!$B:$B,'OP UPL Gap Data'!$D:$D,0))),0)</f>
        <v>194729.86219626167</v>
      </c>
      <c r="T246" s="4">
        <f>IFERROR(INDEX('IP UPL Gap Data'!$H:$H,(MATCH($B:$B,'IP UPL Gap Data'!$D:$D,0))),0)</f>
        <v>51913.064445909229</v>
      </c>
      <c r="U246" s="4">
        <f>IFERROR(INDEX('OP UPL Gap Data'!I:I,(MATCH('UPL UHRIP Analysis by Provider'!B:B,'OP UPL Gap Data'!D:D,0))),0)</f>
        <v>433666.49577625643</v>
      </c>
      <c r="V246" s="4">
        <f>IFERROR(INDEX('IP UPL Gap Data'!$N:$N,(MATCH($B:$B,'IP UPL Gap Data'!$D:$D,0))),0)</f>
        <v>0</v>
      </c>
    </row>
    <row r="247" spans="1:22">
      <c r="A247" s="10" t="s">
        <v>895</v>
      </c>
      <c r="B247" s="13" t="s">
        <v>895</v>
      </c>
      <c r="C247" s="11" t="s">
        <v>896</v>
      </c>
      <c r="D247" s="11"/>
      <c r="E247" s="12" t="s">
        <v>897</v>
      </c>
      <c r="F247" s="11" t="s">
        <v>1630</v>
      </c>
      <c r="G247" s="11" t="s">
        <v>1593</v>
      </c>
      <c r="H247" s="13" t="s">
        <v>1678</v>
      </c>
      <c r="I247" s="9">
        <f>IFERROR(INDEX('PGY4 AA Encounters IP OP Split'!$L:$L,(MATCH($B:$B,'PGY4 AA Encounters IP OP Split'!$D:$D,0))),0)</f>
        <v>28065978.822598368</v>
      </c>
      <c r="J247" s="9">
        <f>IFERROR(INDEX('PGY4 AA Encounters IP OP Split'!$M:$M,(MATCH($B:$B,'PGY4 AA Encounters IP OP Split'!$D:$D,0))),0)</f>
        <v>8232421.8941381359</v>
      </c>
      <c r="K247" s="9">
        <f t="shared" si="12"/>
        <v>36298400.716736503</v>
      </c>
      <c r="L247" s="71">
        <f>INDEX('Revised PGY4 Percent Increases'!J:J,(MATCH(H:H,'Revised PGY4 Percent Increases'!A:A,0)))</f>
        <v>0.18</v>
      </c>
      <c r="M247" s="9">
        <f t="shared" si="13"/>
        <v>6533712.1290125707</v>
      </c>
      <c r="N247" s="4">
        <f t="shared" si="14"/>
        <v>5051876.1880677063</v>
      </c>
      <c r="O247" s="4">
        <f t="shared" si="15"/>
        <v>1481835.9409448644</v>
      </c>
      <c r="P247" s="9">
        <f>IFERROR(INDEX('IP UPL Gap Data'!$I:$I,(MATCH($B:$B,'IP UPL Gap Data'!$D:$D,0))),0)</f>
        <v>4832701.4957100274</v>
      </c>
      <c r="Q247" s="9">
        <f>IFERROR(INDEX('IP UPL Gap Data'!$J:$J,(MATCH($B:$B,'IP UPL Gap Data'!$D:$D,0))),0)</f>
        <v>25522290.249999996</v>
      </c>
      <c r="R247" s="9">
        <f>IFERROR(INDEX('OP UPL Gap Data'!G:G,(MATCH('UPL UHRIP Analysis by Provider'!$B:$B,'OP UPL Gap Data'!$D:$D,0))),0)</f>
        <v>10523797.837611947</v>
      </c>
      <c r="S247" s="9">
        <f>IFERROR(INDEX('OP UPL Gap Data'!H:H,(MATCH('UPL UHRIP Analysis by Provider'!$B:$B,'OP UPL Gap Data'!$D:$D,0))),0)</f>
        <v>5559969.9500000002</v>
      </c>
      <c r="T247" s="4">
        <f>IFERROR(INDEX('IP UPL Gap Data'!$H:$H,(MATCH($B:$B,'IP UPL Gap Data'!$D:$D,0))),0)</f>
        <v>-20689588.75428997</v>
      </c>
      <c r="U247" s="4">
        <f>IFERROR(INDEX('OP UPL Gap Data'!I:I,(MATCH('UPL UHRIP Analysis by Provider'!B:B,'OP UPL Gap Data'!D:D,0))),0)</f>
        <v>4963827.887611947</v>
      </c>
      <c r="V247" s="4">
        <f>IFERROR(INDEX('IP UPL Gap Data'!$N:$N,(MATCH($B:$B,'IP UPL Gap Data'!$D:$D,0))),0)</f>
        <v>0</v>
      </c>
    </row>
    <row r="248" spans="1:22">
      <c r="A248" s="10" t="s">
        <v>1296</v>
      </c>
      <c r="B248" s="13" t="s">
        <v>1296</v>
      </c>
      <c r="C248" s="11" t="s">
        <v>1297</v>
      </c>
      <c r="D248" s="11"/>
      <c r="E248" s="12" t="s">
        <v>1298</v>
      </c>
      <c r="F248" s="11" t="s">
        <v>1209</v>
      </c>
      <c r="G248" s="11" t="s">
        <v>1593</v>
      </c>
      <c r="H248" s="13" t="s">
        <v>1703</v>
      </c>
      <c r="I248" s="9">
        <f>IFERROR(INDEX('PGY4 AA Encounters IP OP Split'!$L:$L,(MATCH($B:$B,'PGY4 AA Encounters IP OP Split'!$D:$D,0))),0)</f>
        <v>375884.01350041141</v>
      </c>
      <c r="J248" s="9">
        <f>IFERROR(INDEX('PGY4 AA Encounters IP OP Split'!$M:$M,(MATCH($B:$B,'PGY4 AA Encounters IP OP Split'!$D:$D,0))),0)</f>
        <v>0</v>
      </c>
      <c r="K248" s="9">
        <f t="shared" si="12"/>
        <v>375884.01350041141</v>
      </c>
      <c r="L248" s="71">
        <f>INDEX('Revised PGY4 Percent Increases'!J:J,(MATCH(H:H,'Revised PGY4 Percent Increases'!A:A,0)))</f>
        <v>0</v>
      </c>
      <c r="M248" s="9">
        <f t="shared" si="13"/>
        <v>0</v>
      </c>
      <c r="N248" s="4">
        <f t="shared" si="14"/>
        <v>0</v>
      </c>
      <c r="O248" s="4">
        <f t="shared" si="15"/>
        <v>0</v>
      </c>
      <c r="P248" s="9">
        <f>IFERROR(INDEX('IP UPL Gap Data'!$I:$I,(MATCH($B:$B,'IP UPL Gap Data'!$D:$D,0))),0)</f>
        <v>0</v>
      </c>
      <c r="Q248" s="9">
        <f>IFERROR(INDEX('IP UPL Gap Data'!$J:$J,(MATCH($B:$B,'IP UPL Gap Data'!$D:$D,0))),0)</f>
        <v>0</v>
      </c>
      <c r="R248" s="9">
        <f>IFERROR(INDEX('OP UPL Gap Data'!G:G,(MATCH('UPL UHRIP Analysis by Provider'!$B:$B,'OP UPL Gap Data'!$D:$D,0))),0)</f>
        <v>0</v>
      </c>
      <c r="S248" s="9">
        <f>IFERROR(INDEX('OP UPL Gap Data'!H:H,(MATCH('UPL UHRIP Analysis by Provider'!$B:$B,'OP UPL Gap Data'!$D:$D,0))),0)</f>
        <v>0</v>
      </c>
      <c r="T248" s="4">
        <f>IFERROR(INDEX('IP UPL Gap Data'!$H:$H,(MATCH($B:$B,'IP UPL Gap Data'!$D:$D,0))),0)</f>
        <v>0</v>
      </c>
      <c r="U248" s="4">
        <f>IFERROR(INDEX('OP UPL Gap Data'!I:I,(MATCH('UPL UHRIP Analysis by Provider'!B:B,'OP UPL Gap Data'!D:D,0))),0)</f>
        <v>0</v>
      </c>
      <c r="V248" s="4">
        <f>IFERROR(INDEX('IP UPL Gap Data'!$N:$N,(MATCH($B:$B,'IP UPL Gap Data'!$D:$D,0))),0)</f>
        <v>0</v>
      </c>
    </row>
    <row r="249" spans="1:22">
      <c r="A249" s="10" t="s">
        <v>49</v>
      </c>
      <c r="B249" s="13" t="s">
        <v>49</v>
      </c>
      <c r="C249" s="11" t="s">
        <v>50</v>
      </c>
      <c r="D249" s="11"/>
      <c r="E249" s="12" t="s">
        <v>51</v>
      </c>
      <c r="F249" s="11" t="s">
        <v>226</v>
      </c>
      <c r="G249" s="11" t="s">
        <v>1593</v>
      </c>
      <c r="H249" s="13" t="s">
        <v>1628</v>
      </c>
      <c r="I249" s="9">
        <f>IFERROR(INDEX('PGY4 AA Encounters IP OP Split'!$L:$L,(MATCH($B:$B,'PGY4 AA Encounters IP OP Split'!$D:$D,0))),0)</f>
        <v>6074201.6903060982</v>
      </c>
      <c r="J249" s="9">
        <f>IFERROR(INDEX('PGY4 AA Encounters IP OP Split'!$M:$M,(MATCH($B:$B,'PGY4 AA Encounters IP OP Split'!$D:$D,0))),0)</f>
        <v>4953781.0170798879</v>
      </c>
      <c r="K249" s="9">
        <f t="shared" si="12"/>
        <v>11027982.707385987</v>
      </c>
      <c r="L249" s="71">
        <f>INDEX('Revised PGY4 Percent Increases'!J:J,(MATCH(H:H,'Revised PGY4 Percent Increases'!A:A,0)))</f>
        <v>0.59999999999999987</v>
      </c>
      <c r="M249" s="9">
        <f t="shared" si="13"/>
        <v>6616789.6244315905</v>
      </c>
      <c r="N249" s="4">
        <f t="shared" si="14"/>
        <v>3644521.0141836582</v>
      </c>
      <c r="O249" s="4">
        <f t="shared" si="15"/>
        <v>2972268.6102479319</v>
      </c>
      <c r="P249" s="9">
        <f>IFERROR(INDEX('IP UPL Gap Data'!$I:$I,(MATCH($B:$B,'IP UPL Gap Data'!$D:$D,0))),0)</f>
        <v>8190112.2539450983</v>
      </c>
      <c r="Q249" s="9">
        <f>IFERROR(INDEX('IP UPL Gap Data'!$J:$J,(MATCH($B:$B,'IP UPL Gap Data'!$D:$D,0))),0)</f>
        <v>5560425.2524836604</v>
      </c>
      <c r="R249" s="9">
        <f>IFERROR(INDEX('OP UPL Gap Data'!G:G,(MATCH('UPL UHRIP Analysis by Provider'!$B:$B,'OP UPL Gap Data'!$D:$D,0))),0)</f>
        <v>7668716.3309569536</v>
      </c>
      <c r="S249" s="9">
        <f>IFERROR(INDEX('OP UPL Gap Data'!H:H,(MATCH('UPL UHRIP Analysis by Provider'!$B:$B,'OP UPL Gap Data'!$D:$D,0))),0)</f>
        <v>3373969.7936928095</v>
      </c>
      <c r="T249" s="4">
        <f>IFERROR(INDEX('IP UPL Gap Data'!$H:$H,(MATCH($B:$B,'IP UPL Gap Data'!$D:$D,0))),0)</f>
        <v>2629687.0014614379</v>
      </c>
      <c r="U249" s="4">
        <f>IFERROR(INDEX('OP UPL Gap Data'!I:I,(MATCH('UPL UHRIP Analysis by Provider'!B:B,'OP UPL Gap Data'!D:D,0))),0)</f>
        <v>4294746.537264144</v>
      </c>
      <c r="V249" s="4">
        <f>IFERROR(INDEX('IP UPL Gap Data'!$N:$N,(MATCH($B:$B,'IP UPL Gap Data'!$D:$D,0))),0)</f>
        <v>0</v>
      </c>
    </row>
    <row r="250" spans="1:22">
      <c r="A250" s="10" t="s">
        <v>94</v>
      </c>
      <c r="B250" s="13" t="s">
        <v>94</v>
      </c>
      <c r="C250" s="11" t="s">
        <v>95</v>
      </c>
      <c r="D250" s="11"/>
      <c r="E250" s="12" t="s">
        <v>96</v>
      </c>
      <c r="F250" s="11" t="s">
        <v>226</v>
      </c>
      <c r="G250" s="11" t="s">
        <v>1593</v>
      </c>
      <c r="H250" s="13" t="s">
        <v>1628</v>
      </c>
      <c r="I250" s="9">
        <f>IFERROR(INDEX('PGY4 AA Encounters IP OP Split'!$L:$L,(MATCH($B:$B,'PGY4 AA Encounters IP OP Split'!$D:$D,0))),0)</f>
        <v>29584.910272892623</v>
      </c>
      <c r="J250" s="9">
        <f>IFERROR(INDEX('PGY4 AA Encounters IP OP Split'!$M:$M,(MATCH($B:$B,'PGY4 AA Encounters IP OP Split'!$D:$D,0))),0)</f>
        <v>0</v>
      </c>
      <c r="K250" s="9">
        <f t="shared" si="12"/>
        <v>29584.910272892623</v>
      </c>
      <c r="L250" s="71">
        <f>INDEX('Revised PGY4 Percent Increases'!J:J,(MATCH(H:H,'Revised PGY4 Percent Increases'!A:A,0)))</f>
        <v>0.59999999999999987</v>
      </c>
      <c r="M250" s="9">
        <f t="shared" si="13"/>
        <v>17750.946163735571</v>
      </c>
      <c r="N250" s="4">
        <f t="shared" si="14"/>
        <v>17750.946163735571</v>
      </c>
      <c r="O250" s="4">
        <f t="shared" si="15"/>
        <v>0</v>
      </c>
      <c r="P250" s="9">
        <f>IFERROR(INDEX('IP UPL Gap Data'!$I:$I,(MATCH($B:$B,'IP UPL Gap Data'!$D:$D,0))),0)</f>
        <v>205050.22533530314</v>
      </c>
      <c r="Q250" s="9">
        <f>IFERROR(INDEX('IP UPL Gap Data'!$J:$J,(MATCH($B:$B,'IP UPL Gap Data'!$D:$D,0))),0)</f>
        <v>12090.026666666672</v>
      </c>
      <c r="R250" s="9">
        <f>IFERROR(INDEX('OP UPL Gap Data'!G:G,(MATCH('UPL UHRIP Analysis by Provider'!$B:$B,'OP UPL Gap Data'!$D:$D,0))),0)</f>
        <v>0</v>
      </c>
      <c r="S250" s="9">
        <f>IFERROR(INDEX('OP UPL Gap Data'!H:H,(MATCH('UPL UHRIP Analysis by Provider'!$B:$B,'OP UPL Gap Data'!$D:$D,0))),0)</f>
        <v>0</v>
      </c>
      <c r="T250" s="4">
        <f>IFERROR(INDEX('IP UPL Gap Data'!$H:$H,(MATCH($B:$B,'IP UPL Gap Data'!$D:$D,0))),0)</f>
        <v>192960.19866863647</v>
      </c>
      <c r="U250" s="4">
        <f>IFERROR(INDEX('OP UPL Gap Data'!I:I,(MATCH('UPL UHRIP Analysis by Provider'!B:B,'OP UPL Gap Data'!D:D,0))),0)</f>
        <v>0</v>
      </c>
      <c r="V250" s="4">
        <f>IFERROR(INDEX('IP UPL Gap Data'!$N:$N,(MATCH($B:$B,'IP UPL Gap Data'!$D:$D,0))),0)</f>
        <v>0</v>
      </c>
    </row>
    <row r="251" spans="1:22">
      <c r="A251" s="10" t="s">
        <v>241</v>
      </c>
      <c r="B251" s="13" t="s">
        <v>241</v>
      </c>
      <c r="C251" s="11" t="s">
        <v>242</v>
      </c>
      <c r="D251" s="11"/>
      <c r="E251" s="12" t="s">
        <v>243</v>
      </c>
      <c r="F251" s="11" t="s">
        <v>226</v>
      </c>
      <c r="G251" s="11" t="s">
        <v>1593</v>
      </c>
      <c r="H251" s="13" t="s">
        <v>1628</v>
      </c>
      <c r="I251" s="9">
        <f>IFERROR(INDEX('PGY4 AA Encounters IP OP Split'!$L:$L,(MATCH($B:$B,'PGY4 AA Encounters IP OP Split'!$D:$D,0))),0)</f>
        <v>17221.993600155358</v>
      </c>
      <c r="J251" s="9">
        <f>IFERROR(INDEX('PGY4 AA Encounters IP OP Split'!$M:$M,(MATCH($B:$B,'PGY4 AA Encounters IP OP Split'!$D:$D,0))),0)</f>
        <v>5208.1838623968497</v>
      </c>
      <c r="K251" s="9">
        <f t="shared" si="12"/>
        <v>22430.177462552208</v>
      </c>
      <c r="L251" s="71">
        <f>INDEX('Revised PGY4 Percent Increases'!J:J,(MATCH(H:H,'Revised PGY4 Percent Increases'!A:A,0)))</f>
        <v>0.59999999999999987</v>
      </c>
      <c r="M251" s="9">
        <f t="shared" si="13"/>
        <v>13458.106477531323</v>
      </c>
      <c r="N251" s="4">
        <f t="shared" si="14"/>
        <v>10333.196160093212</v>
      </c>
      <c r="O251" s="4">
        <f t="shared" si="15"/>
        <v>3124.9103174381089</v>
      </c>
      <c r="P251" s="9">
        <f>IFERROR(INDEX('IP UPL Gap Data'!$I:$I,(MATCH($B:$B,'IP UPL Gap Data'!$D:$D,0))),0)</f>
        <v>174768.89301248884</v>
      </c>
      <c r="Q251" s="9">
        <f>IFERROR(INDEX('IP UPL Gap Data'!$J:$J,(MATCH($B:$B,'IP UPL Gap Data'!$D:$D,0))),0)</f>
        <v>63171.057385620923</v>
      </c>
      <c r="R251" s="9">
        <f>IFERROR(INDEX('OP UPL Gap Data'!G:G,(MATCH('UPL UHRIP Analysis by Provider'!$B:$B,'OP UPL Gap Data'!$D:$D,0))),0)</f>
        <v>83296.842259022829</v>
      </c>
      <c r="S251" s="9">
        <f>IFERROR(INDEX('OP UPL Gap Data'!H:H,(MATCH('UPL UHRIP Analysis by Provider'!$B:$B,'OP UPL Gap Data'!$D:$D,0))),0)</f>
        <v>4425.2841830065354</v>
      </c>
      <c r="T251" s="4">
        <f>IFERROR(INDEX('IP UPL Gap Data'!$H:$H,(MATCH($B:$B,'IP UPL Gap Data'!$D:$D,0))),0)</f>
        <v>111597.83562686792</v>
      </c>
      <c r="U251" s="4">
        <f>IFERROR(INDEX('OP UPL Gap Data'!I:I,(MATCH('UPL UHRIP Analysis by Provider'!B:B,'OP UPL Gap Data'!D:D,0))),0)</f>
        <v>78871.558076016299</v>
      </c>
      <c r="V251" s="4">
        <f>IFERROR(INDEX('IP UPL Gap Data'!$N:$N,(MATCH($B:$B,'IP UPL Gap Data'!$D:$D,0))),0)</f>
        <v>0</v>
      </c>
    </row>
    <row r="252" spans="1:22">
      <c r="A252" s="10" t="s">
        <v>321</v>
      </c>
      <c r="B252" s="13" t="s">
        <v>321</v>
      </c>
      <c r="C252" s="11" t="s">
        <v>322</v>
      </c>
      <c r="D252" s="11"/>
      <c r="E252" s="12" t="s">
        <v>323</v>
      </c>
      <c r="F252" s="11" t="s">
        <v>226</v>
      </c>
      <c r="G252" s="11" t="s">
        <v>1593</v>
      </c>
      <c r="H252" s="13" t="s">
        <v>1628</v>
      </c>
      <c r="I252" s="9">
        <f>IFERROR(INDEX('PGY4 AA Encounters IP OP Split'!$L:$L,(MATCH($B:$B,'PGY4 AA Encounters IP OP Split'!$D:$D,0))),0)</f>
        <v>30790.223813833389</v>
      </c>
      <c r="J252" s="9">
        <f>IFERROR(INDEX('PGY4 AA Encounters IP OP Split'!$M:$M,(MATCH($B:$B,'PGY4 AA Encounters IP OP Split'!$D:$D,0))),0)</f>
        <v>113167.7672086236</v>
      </c>
      <c r="K252" s="9">
        <f t="shared" si="12"/>
        <v>143957.99102245699</v>
      </c>
      <c r="L252" s="71">
        <f>INDEX('Revised PGY4 Percent Increases'!J:J,(MATCH(H:H,'Revised PGY4 Percent Increases'!A:A,0)))</f>
        <v>0.59999999999999987</v>
      </c>
      <c r="M252" s="9">
        <f t="shared" si="13"/>
        <v>86374.79461347418</v>
      </c>
      <c r="N252" s="4">
        <f t="shared" si="14"/>
        <v>18474.134288300029</v>
      </c>
      <c r="O252" s="4">
        <f t="shared" si="15"/>
        <v>67900.660325174147</v>
      </c>
      <c r="P252" s="9">
        <f>IFERROR(INDEX('IP UPL Gap Data'!$I:$I,(MATCH($B:$B,'IP UPL Gap Data'!$D:$D,0))),0)</f>
        <v>36415.13490382165</v>
      </c>
      <c r="Q252" s="9">
        <f>IFERROR(INDEX('IP UPL Gap Data'!$J:$J,(MATCH($B:$B,'IP UPL Gap Data'!$D:$D,0))),0)</f>
        <v>0</v>
      </c>
      <c r="R252" s="9">
        <f>IFERROR(INDEX('OP UPL Gap Data'!G:G,(MATCH('UPL UHRIP Analysis by Provider'!$B:$B,'OP UPL Gap Data'!$D:$D,0))),0)</f>
        <v>654585.86830804741</v>
      </c>
      <c r="S252" s="9">
        <f>IFERROR(INDEX('OP UPL Gap Data'!H:H,(MATCH('UPL UHRIP Analysis by Provider'!$B:$B,'OP UPL Gap Data'!$D:$D,0))),0)</f>
        <v>2356.9347712418303</v>
      </c>
      <c r="T252" s="4">
        <f>IFERROR(INDEX('IP UPL Gap Data'!$H:$H,(MATCH($B:$B,'IP UPL Gap Data'!$D:$D,0))),0)</f>
        <v>36415.13490382165</v>
      </c>
      <c r="U252" s="4">
        <f>IFERROR(INDEX('OP UPL Gap Data'!I:I,(MATCH('UPL UHRIP Analysis by Provider'!B:B,'OP UPL Gap Data'!D:D,0))),0)</f>
        <v>652228.93353680556</v>
      </c>
      <c r="V252" s="4">
        <f>IFERROR(INDEX('IP UPL Gap Data'!$N:$N,(MATCH($B:$B,'IP UPL Gap Data'!$D:$D,0))),0)</f>
        <v>0</v>
      </c>
    </row>
    <row r="253" spans="1:22">
      <c r="A253" s="10" t="s">
        <v>480</v>
      </c>
      <c r="B253" s="13" t="s">
        <v>480</v>
      </c>
      <c r="C253" s="11" t="s">
        <v>481</v>
      </c>
      <c r="D253" s="11"/>
      <c r="E253" s="12" t="s">
        <v>482</v>
      </c>
      <c r="F253" s="11" t="s">
        <v>226</v>
      </c>
      <c r="G253" s="11" t="s">
        <v>1593</v>
      </c>
      <c r="H253" s="13" t="s">
        <v>1628</v>
      </c>
      <c r="I253" s="9">
        <f>IFERROR(INDEX('PGY4 AA Encounters IP OP Split'!$L:$L,(MATCH($B:$B,'PGY4 AA Encounters IP OP Split'!$D:$D,0))),0)</f>
        <v>0</v>
      </c>
      <c r="J253" s="9">
        <f>IFERROR(INDEX('PGY4 AA Encounters IP OP Split'!$M:$M,(MATCH($B:$B,'PGY4 AA Encounters IP OP Split'!$D:$D,0))),0)</f>
        <v>0</v>
      </c>
      <c r="K253" s="9">
        <f t="shared" si="12"/>
        <v>0</v>
      </c>
      <c r="L253" s="71">
        <f>INDEX('Revised PGY4 Percent Increases'!J:J,(MATCH(H:H,'Revised PGY4 Percent Increases'!A:A,0)))</f>
        <v>0.59999999999999987</v>
      </c>
      <c r="M253" s="9">
        <f t="shared" si="13"/>
        <v>0</v>
      </c>
      <c r="N253" s="4">
        <f t="shared" si="14"/>
        <v>0</v>
      </c>
      <c r="O253" s="4">
        <f t="shared" si="15"/>
        <v>0</v>
      </c>
      <c r="P253" s="9">
        <f>IFERROR(INDEX('IP UPL Gap Data'!$I:$I,(MATCH($B:$B,'IP UPL Gap Data'!$D:$D,0))),0)</f>
        <v>0</v>
      </c>
      <c r="Q253" s="9">
        <f>IFERROR(INDEX('IP UPL Gap Data'!$J:$J,(MATCH($B:$B,'IP UPL Gap Data'!$D:$D,0))),0)</f>
        <v>0</v>
      </c>
      <c r="R253" s="9">
        <f>IFERROR(INDEX('OP UPL Gap Data'!G:G,(MATCH('UPL UHRIP Analysis by Provider'!$B:$B,'OP UPL Gap Data'!$D:$D,0))),0)</f>
        <v>0</v>
      </c>
      <c r="S253" s="9">
        <f>IFERROR(INDEX('OP UPL Gap Data'!H:H,(MATCH('UPL UHRIP Analysis by Provider'!$B:$B,'OP UPL Gap Data'!$D:$D,0))),0)</f>
        <v>0</v>
      </c>
      <c r="T253" s="4">
        <f>IFERROR(INDEX('IP UPL Gap Data'!$H:$H,(MATCH($B:$B,'IP UPL Gap Data'!$D:$D,0))),0)</f>
        <v>0</v>
      </c>
      <c r="U253" s="4">
        <f>IFERROR(INDEX('OP UPL Gap Data'!I:I,(MATCH('UPL UHRIP Analysis by Provider'!B:B,'OP UPL Gap Data'!D:D,0))),0)</f>
        <v>0</v>
      </c>
      <c r="V253" s="4">
        <f>IFERROR(INDEX('IP UPL Gap Data'!$N:$N,(MATCH($B:$B,'IP UPL Gap Data'!$D:$D,0))),0)</f>
        <v>0</v>
      </c>
    </row>
    <row r="254" spans="1:22">
      <c r="A254" s="10" t="s">
        <v>679</v>
      </c>
      <c r="B254" s="13" t="s">
        <v>679</v>
      </c>
      <c r="C254" s="11" t="s">
        <v>680</v>
      </c>
      <c r="D254" s="11"/>
      <c r="E254" s="12" t="s">
        <v>681</v>
      </c>
      <c r="F254" s="11" t="s">
        <v>226</v>
      </c>
      <c r="G254" s="11" t="s">
        <v>1593</v>
      </c>
      <c r="H254" s="13" t="s">
        <v>1628</v>
      </c>
      <c r="I254" s="9">
        <f>IFERROR(INDEX('PGY4 AA Encounters IP OP Split'!$L:$L,(MATCH($B:$B,'PGY4 AA Encounters IP OP Split'!$D:$D,0))),0)</f>
        <v>3231494.9873035019</v>
      </c>
      <c r="J254" s="9">
        <f>IFERROR(INDEX('PGY4 AA Encounters IP OP Split'!$M:$M,(MATCH($B:$B,'PGY4 AA Encounters IP OP Split'!$D:$D,0))),0)</f>
        <v>2051568.6678044463</v>
      </c>
      <c r="K254" s="9">
        <f t="shared" si="12"/>
        <v>5283063.655107948</v>
      </c>
      <c r="L254" s="71">
        <f>INDEX('Revised PGY4 Percent Increases'!J:J,(MATCH(H:H,'Revised PGY4 Percent Increases'!A:A,0)))</f>
        <v>0.59999999999999987</v>
      </c>
      <c r="M254" s="9">
        <f t="shared" si="13"/>
        <v>3169838.1930647679</v>
      </c>
      <c r="N254" s="4">
        <f t="shared" si="14"/>
        <v>1938896.9923821008</v>
      </c>
      <c r="O254" s="4">
        <f t="shared" si="15"/>
        <v>1230941.2006826675</v>
      </c>
      <c r="P254" s="9">
        <f>IFERROR(INDEX('IP UPL Gap Data'!$I:$I,(MATCH($B:$B,'IP UPL Gap Data'!$D:$D,0))),0)</f>
        <v>8635302.012212323</v>
      </c>
      <c r="Q254" s="9">
        <f>IFERROR(INDEX('IP UPL Gap Data'!$J:$J,(MATCH($B:$B,'IP UPL Gap Data'!$D:$D,0))),0)</f>
        <v>5559873.8613071889</v>
      </c>
      <c r="R254" s="9">
        <f>IFERROR(INDEX('OP UPL Gap Data'!G:G,(MATCH('UPL UHRIP Analysis by Provider'!$B:$B,'OP UPL Gap Data'!$D:$D,0))),0)</f>
        <v>4654501.4226348866</v>
      </c>
      <c r="S254" s="9">
        <f>IFERROR(INDEX('OP UPL Gap Data'!H:H,(MATCH('UPL UHRIP Analysis by Provider'!$B:$B,'OP UPL Gap Data'!$D:$D,0))),0)</f>
        <v>1090432.6126797379</v>
      </c>
      <c r="T254" s="4">
        <f>IFERROR(INDEX('IP UPL Gap Data'!$H:$H,(MATCH($B:$B,'IP UPL Gap Data'!$D:$D,0))),0)</f>
        <v>3075428.1509051342</v>
      </c>
      <c r="U254" s="4">
        <f>IFERROR(INDEX('OP UPL Gap Data'!I:I,(MATCH('UPL UHRIP Analysis by Provider'!B:B,'OP UPL Gap Data'!D:D,0))),0)</f>
        <v>3564068.809955149</v>
      </c>
      <c r="V254" s="4">
        <f>IFERROR(INDEX('IP UPL Gap Data'!$N:$N,(MATCH($B:$B,'IP UPL Gap Data'!$D:$D,0))),0)</f>
        <v>0</v>
      </c>
    </row>
    <row r="255" spans="1:22">
      <c r="A255" s="10" t="s">
        <v>820</v>
      </c>
      <c r="B255" s="13" t="s">
        <v>820</v>
      </c>
      <c r="C255" s="11" t="s">
        <v>821</v>
      </c>
      <c r="D255" s="11"/>
      <c r="E255" s="12" t="s">
        <v>822</v>
      </c>
      <c r="F255" s="11" t="s">
        <v>226</v>
      </c>
      <c r="G255" s="11" t="s">
        <v>1593</v>
      </c>
      <c r="H255" s="13" t="s">
        <v>1628</v>
      </c>
      <c r="I255" s="9">
        <f>IFERROR(INDEX('PGY4 AA Encounters IP OP Split'!$L:$L,(MATCH($B:$B,'PGY4 AA Encounters IP OP Split'!$D:$D,0))),0)</f>
        <v>66806.507943114615</v>
      </c>
      <c r="J255" s="9">
        <f>IFERROR(INDEX('PGY4 AA Encounters IP OP Split'!$M:$M,(MATCH($B:$B,'PGY4 AA Encounters IP OP Split'!$D:$D,0))),0)</f>
        <v>433522.77646798221</v>
      </c>
      <c r="K255" s="9">
        <f t="shared" si="12"/>
        <v>500329.28441109683</v>
      </c>
      <c r="L255" s="71">
        <f>INDEX('Revised PGY4 Percent Increases'!J:J,(MATCH(H:H,'Revised PGY4 Percent Increases'!A:A,0)))</f>
        <v>0.59999999999999987</v>
      </c>
      <c r="M255" s="9">
        <f t="shared" si="13"/>
        <v>300197.57064665802</v>
      </c>
      <c r="N255" s="4">
        <f t="shared" si="14"/>
        <v>40083.904765868763</v>
      </c>
      <c r="O255" s="4">
        <f t="shared" si="15"/>
        <v>260113.66588078928</v>
      </c>
      <c r="P255" s="9">
        <f>IFERROR(INDEX('IP UPL Gap Data'!$I:$I,(MATCH($B:$B,'IP UPL Gap Data'!$D:$D,0))),0)</f>
        <v>183154.87599877463</v>
      </c>
      <c r="Q255" s="9">
        <f>IFERROR(INDEX('IP UPL Gap Data'!$J:$J,(MATCH($B:$B,'IP UPL Gap Data'!$D:$D,0))),0)</f>
        <v>80476.61290849674</v>
      </c>
      <c r="R255" s="9">
        <f>IFERROR(INDEX('OP UPL Gap Data'!G:G,(MATCH('UPL UHRIP Analysis by Provider'!$B:$B,'OP UPL Gap Data'!$D:$D,0))),0)</f>
        <v>1029238.5322764296</v>
      </c>
      <c r="S255" s="9">
        <f>IFERROR(INDEX('OP UPL Gap Data'!H:H,(MATCH('UPL UHRIP Analysis by Provider'!$B:$B,'OP UPL Gap Data'!$D:$D,0))),0)</f>
        <v>195755.17823529406</v>
      </c>
      <c r="T255" s="4">
        <f>IFERROR(INDEX('IP UPL Gap Data'!$H:$H,(MATCH($B:$B,'IP UPL Gap Data'!$D:$D,0))),0)</f>
        <v>102678.26309027789</v>
      </c>
      <c r="U255" s="4">
        <f>IFERROR(INDEX('OP UPL Gap Data'!I:I,(MATCH('UPL UHRIP Analysis by Provider'!B:B,'OP UPL Gap Data'!D:D,0))),0)</f>
        <v>833483.35404113552</v>
      </c>
      <c r="V255" s="4">
        <f>IFERROR(INDEX('IP UPL Gap Data'!$N:$N,(MATCH($B:$B,'IP UPL Gap Data'!$D:$D,0))),0)</f>
        <v>0</v>
      </c>
    </row>
    <row r="256" spans="1:22">
      <c r="A256" s="10" t="s">
        <v>1299</v>
      </c>
      <c r="B256" s="13" t="s">
        <v>1704</v>
      </c>
      <c r="C256" s="11" t="s">
        <v>1300</v>
      </c>
      <c r="D256" s="11"/>
      <c r="E256" s="12" t="s">
        <v>1301</v>
      </c>
      <c r="F256" s="11" t="s">
        <v>226</v>
      </c>
      <c r="G256" s="11" t="s">
        <v>1593</v>
      </c>
      <c r="H256" s="13" t="s">
        <v>1628</v>
      </c>
      <c r="I256" s="9">
        <f>IFERROR(INDEX('PGY4 AA Encounters IP OP Split'!$L:$L,(MATCH($B:$B,'PGY4 AA Encounters IP OP Split'!$D:$D,0))),0)</f>
        <v>16709340.017305663</v>
      </c>
      <c r="J256" s="9">
        <f>IFERROR(INDEX('PGY4 AA Encounters IP OP Split'!$M:$M,(MATCH($B:$B,'PGY4 AA Encounters IP OP Split'!$D:$D,0))),0)</f>
        <v>8300566.410332378</v>
      </c>
      <c r="K256" s="9">
        <f t="shared" si="12"/>
        <v>25009906.427638039</v>
      </c>
      <c r="L256" s="71">
        <f>INDEX('Revised PGY4 Percent Increases'!J:J,(MATCH(H:H,'Revised PGY4 Percent Increases'!A:A,0)))</f>
        <v>0.59999999999999987</v>
      </c>
      <c r="M256" s="9">
        <f t="shared" si="13"/>
        <v>15005943.85658282</v>
      </c>
      <c r="N256" s="4">
        <f t="shared" si="14"/>
        <v>10025604.010383395</v>
      </c>
      <c r="O256" s="4">
        <f t="shared" si="15"/>
        <v>4980339.8461994259</v>
      </c>
      <c r="P256" s="9">
        <f>IFERROR(INDEX('IP UPL Gap Data'!$I:$I,(MATCH($B:$B,'IP UPL Gap Data'!$D:$D,0))),0)</f>
        <v>22292209.697019722</v>
      </c>
      <c r="Q256" s="9">
        <f>IFERROR(INDEX('IP UPL Gap Data'!$J:$J,(MATCH($B:$B,'IP UPL Gap Data'!$D:$D,0))),0)</f>
        <v>15690821.998104576</v>
      </c>
      <c r="R256" s="9">
        <f>IFERROR(INDEX('OP UPL Gap Data'!G:G,(MATCH('UPL UHRIP Analysis by Provider'!$B:$B,'OP UPL Gap Data'!$D:$D,0))),0)</f>
        <v>10344731.576815177</v>
      </c>
      <c r="S256" s="9">
        <f>IFERROR(INDEX('OP UPL Gap Data'!H:H,(MATCH('UPL UHRIP Analysis by Provider'!$B:$B,'OP UPL Gap Data'!$D:$D,0))),0)</f>
        <v>7484560.8444444435</v>
      </c>
      <c r="T256" s="4">
        <f>IFERROR(INDEX('IP UPL Gap Data'!$H:$H,(MATCH($B:$B,'IP UPL Gap Data'!$D:$D,0))),0)</f>
        <v>6601387.6989151463</v>
      </c>
      <c r="U256" s="4">
        <f>IFERROR(INDEX('OP UPL Gap Data'!I:I,(MATCH('UPL UHRIP Analysis by Provider'!B:B,'OP UPL Gap Data'!D:D,0))),0)</f>
        <v>2860170.7323707333</v>
      </c>
      <c r="V256" s="4">
        <f>IFERROR(INDEX('IP UPL Gap Data'!$N:$N,(MATCH($B:$B,'IP UPL Gap Data'!$D:$D,0))),0)</f>
        <v>0</v>
      </c>
    </row>
    <row r="257" spans="1:22" ht="23.5">
      <c r="A257" s="10" t="s">
        <v>1438</v>
      </c>
      <c r="B257" s="13" t="s">
        <v>1713</v>
      </c>
      <c r="C257" s="11" t="s">
        <v>1439</v>
      </c>
      <c r="D257" s="11"/>
      <c r="E257" s="12" t="s">
        <v>1440</v>
      </c>
      <c r="F257" s="11" t="s">
        <v>226</v>
      </c>
      <c r="G257" s="11" t="s">
        <v>1593</v>
      </c>
      <c r="H257" s="13" t="s">
        <v>1628</v>
      </c>
      <c r="I257" s="9">
        <f>IFERROR(INDEX('PGY4 AA Encounters IP OP Split'!$L:$L,(MATCH($B:$B,'PGY4 AA Encounters IP OP Split'!$D:$D,0))),0)</f>
        <v>244288.35455391306</v>
      </c>
      <c r="J257" s="9">
        <f>IFERROR(INDEX('PGY4 AA Encounters IP OP Split'!$M:$M,(MATCH($B:$B,'PGY4 AA Encounters IP OP Split'!$D:$D,0))),0)</f>
        <v>0</v>
      </c>
      <c r="K257" s="9">
        <f t="shared" si="12"/>
        <v>244288.35455391306</v>
      </c>
      <c r="L257" s="71">
        <f>INDEX('Revised PGY4 Percent Increases'!J:J,(MATCH(H:H,'Revised PGY4 Percent Increases'!A:A,0)))</f>
        <v>0.59999999999999987</v>
      </c>
      <c r="M257" s="9">
        <f t="shared" si="13"/>
        <v>146573.01273234779</v>
      </c>
      <c r="N257" s="4">
        <f t="shared" si="14"/>
        <v>146573.01273234779</v>
      </c>
      <c r="O257" s="4">
        <f t="shared" si="15"/>
        <v>0</v>
      </c>
      <c r="P257" s="9">
        <f>IFERROR(INDEX('IP UPL Gap Data'!$I:$I,(MATCH($B:$B,'IP UPL Gap Data'!$D:$D,0))),0)</f>
        <v>404550.60507213237</v>
      </c>
      <c r="Q257" s="9">
        <f>IFERROR(INDEX('IP UPL Gap Data'!$J:$J,(MATCH($B:$B,'IP UPL Gap Data'!$D:$D,0))),0)</f>
        <v>528670.63</v>
      </c>
      <c r="R257" s="9">
        <f>IFERROR(INDEX('OP UPL Gap Data'!G:G,(MATCH('UPL UHRIP Analysis by Provider'!$B:$B,'OP UPL Gap Data'!$D:$D,0))),0)</f>
        <v>0</v>
      </c>
      <c r="S257" s="9">
        <f>IFERROR(INDEX('OP UPL Gap Data'!H:H,(MATCH('UPL UHRIP Analysis by Provider'!$B:$B,'OP UPL Gap Data'!$D:$D,0))),0)</f>
        <v>0</v>
      </c>
      <c r="T257" s="4">
        <f>IFERROR(INDEX('IP UPL Gap Data'!$H:$H,(MATCH($B:$B,'IP UPL Gap Data'!$D:$D,0))),0)</f>
        <v>-124120.02492786763</v>
      </c>
      <c r="U257" s="4">
        <f>IFERROR(INDEX('OP UPL Gap Data'!I:I,(MATCH('UPL UHRIP Analysis by Provider'!B:B,'OP UPL Gap Data'!D:D,0))),0)</f>
        <v>0</v>
      </c>
      <c r="V257" s="4">
        <f>IFERROR(INDEX('IP UPL Gap Data'!$N:$N,(MATCH($B:$B,'IP UPL Gap Data'!$D:$D,0))),0)</f>
        <v>0</v>
      </c>
    </row>
    <row r="258" spans="1:22">
      <c r="A258" s="10" t="s">
        <v>1590</v>
      </c>
      <c r="B258" s="13" t="s">
        <v>1590</v>
      </c>
      <c r="C258" s="11" t="s">
        <v>1591</v>
      </c>
      <c r="D258" s="11"/>
      <c r="E258" s="12" t="s">
        <v>1592</v>
      </c>
      <c r="F258" s="11" t="s">
        <v>226</v>
      </c>
      <c r="G258" s="11" t="s">
        <v>1593</v>
      </c>
      <c r="H258" s="13" t="s">
        <v>1628</v>
      </c>
      <c r="I258" s="9">
        <f>IFERROR(INDEX('PGY4 AA Encounters IP OP Split'!$L:$L,(MATCH($B:$B,'PGY4 AA Encounters IP OP Split'!$D:$D,0))),0)</f>
        <v>0</v>
      </c>
      <c r="J258" s="9">
        <f>IFERROR(INDEX('PGY4 AA Encounters IP OP Split'!$M:$M,(MATCH($B:$B,'PGY4 AA Encounters IP OP Split'!$D:$D,0))),0)</f>
        <v>0</v>
      </c>
      <c r="K258" s="9">
        <f t="shared" ref="K258:K321" si="16">I258+J258</f>
        <v>0</v>
      </c>
      <c r="L258" s="71">
        <f>INDEX('Revised PGY4 Percent Increases'!J:J,(MATCH(H:H,'Revised PGY4 Percent Increases'!A:A,0)))</f>
        <v>0.59999999999999987</v>
      </c>
      <c r="M258" s="9">
        <f t="shared" ref="M258:M321" si="17">(I258+J258)*L258</f>
        <v>0</v>
      </c>
      <c r="N258" s="4">
        <f t="shared" ref="N258:N321" si="18">L258*I258</f>
        <v>0</v>
      </c>
      <c r="O258" s="4">
        <f t="shared" ref="O258:O321" si="19">L258*J258</f>
        <v>0</v>
      </c>
      <c r="P258" s="9">
        <f>IFERROR(INDEX('IP UPL Gap Data'!$I:$I,(MATCH($B:$B,'IP UPL Gap Data'!$D:$D,0))),0)</f>
        <v>0</v>
      </c>
      <c r="Q258" s="9">
        <f>IFERROR(INDEX('IP UPL Gap Data'!$J:$J,(MATCH($B:$B,'IP UPL Gap Data'!$D:$D,0))),0)</f>
        <v>0</v>
      </c>
      <c r="R258" s="9">
        <f>IFERROR(INDEX('OP UPL Gap Data'!G:G,(MATCH('UPL UHRIP Analysis by Provider'!$B:$B,'OP UPL Gap Data'!$D:$D,0))),0)</f>
        <v>0</v>
      </c>
      <c r="S258" s="9">
        <f>IFERROR(INDEX('OP UPL Gap Data'!H:H,(MATCH('UPL UHRIP Analysis by Provider'!$B:$B,'OP UPL Gap Data'!$D:$D,0))),0)</f>
        <v>0</v>
      </c>
      <c r="T258" s="4">
        <f>IFERROR(INDEX('IP UPL Gap Data'!$H:$H,(MATCH($B:$B,'IP UPL Gap Data'!$D:$D,0))),0)</f>
        <v>0</v>
      </c>
      <c r="U258" s="4">
        <f>IFERROR(INDEX('OP UPL Gap Data'!I:I,(MATCH('UPL UHRIP Analysis by Provider'!B:B,'OP UPL Gap Data'!D:D,0))),0)</f>
        <v>0</v>
      </c>
      <c r="V258" s="4">
        <f>IFERROR(INDEX('IP UPL Gap Data'!$N:$N,(MATCH($B:$B,'IP UPL Gap Data'!$D:$D,0))),0)</f>
        <v>0</v>
      </c>
    </row>
    <row r="259" spans="1:22" ht="23.5">
      <c r="A259" s="10" t="s">
        <v>1600</v>
      </c>
      <c r="B259" s="13" t="s">
        <v>1600</v>
      </c>
      <c r="C259" s="11" t="s">
        <v>1601</v>
      </c>
      <c r="D259" s="11"/>
      <c r="E259" s="12" t="s">
        <v>1602</v>
      </c>
      <c r="F259" s="11" t="s">
        <v>226</v>
      </c>
      <c r="G259" s="11" t="s">
        <v>1593</v>
      </c>
      <c r="H259" s="13" t="s">
        <v>1628</v>
      </c>
      <c r="I259" s="9">
        <f>IFERROR(INDEX('PGY4 AA Encounters IP OP Split'!$L:$L,(MATCH($B:$B,'PGY4 AA Encounters IP OP Split'!$D:$D,0))),0)</f>
        <v>0</v>
      </c>
      <c r="J259" s="9">
        <f>IFERROR(INDEX('PGY4 AA Encounters IP OP Split'!$M:$M,(MATCH($B:$B,'PGY4 AA Encounters IP OP Split'!$D:$D,0))),0)</f>
        <v>0</v>
      </c>
      <c r="K259" s="9">
        <f t="shared" si="16"/>
        <v>0</v>
      </c>
      <c r="L259" s="71">
        <f>INDEX('Revised PGY4 Percent Increases'!J:J,(MATCH(H:H,'Revised PGY4 Percent Increases'!A:A,0)))</f>
        <v>0.59999999999999987</v>
      </c>
      <c r="M259" s="9">
        <f t="shared" si="17"/>
        <v>0</v>
      </c>
      <c r="N259" s="4">
        <f t="shared" si="18"/>
        <v>0</v>
      </c>
      <c r="O259" s="4">
        <f t="shared" si="19"/>
        <v>0</v>
      </c>
      <c r="P259" s="9">
        <f>IFERROR(INDEX('IP UPL Gap Data'!$I:$I,(MATCH($B:$B,'IP UPL Gap Data'!$D:$D,0))),0)</f>
        <v>0</v>
      </c>
      <c r="Q259" s="9">
        <f>IFERROR(INDEX('IP UPL Gap Data'!$J:$J,(MATCH($B:$B,'IP UPL Gap Data'!$D:$D,0))),0)</f>
        <v>0</v>
      </c>
      <c r="R259" s="9">
        <f>IFERROR(INDEX('OP UPL Gap Data'!G:G,(MATCH('UPL UHRIP Analysis by Provider'!$B:$B,'OP UPL Gap Data'!$D:$D,0))),0)</f>
        <v>0</v>
      </c>
      <c r="S259" s="9">
        <f>IFERROR(INDEX('OP UPL Gap Data'!H:H,(MATCH('UPL UHRIP Analysis by Provider'!$B:$B,'OP UPL Gap Data'!$D:$D,0))),0)</f>
        <v>0</v>
      </c>
      <c r="T259" s="4">
        <f>IFERROR(INDEX('IP UPL Gap Data'!$H:$H,(MATCH($B:$B,'IP UPL Gap Data'!$D:$D,0))),0)</f>
        <v>0</v>
      </c>
      <c r="U259" s="4">
        <f>IFERROR(INDEX('OP UPL Gap Data'!I:I,(MATCH('UPL UHRIP Analysis by Provider'!B:B,'OP UPL Gap Data'!D:D,0))),0)</f>
        <v>0</v>
      </c>
      <c r="V259" s="4">
        <f>IFERROR(INDEX('IP UPL Gap Data'!$N:$N,(MATCH($B:$B,'IP UPL Gap Data'!$D:$D,0))),0)</f>
        <v>0</v>
      </c>
    </row>
    <row r="260" spans="1:22">
      <c r="A260" s="10" t="s">
        <v>685</v>
      </c>
      <c r="B260" s="13" t="s">
        <v>685</v>
      </c>
      <c r="C260" s="11" t="s">
        <v>686</v>
      </c>
      <c r="D260" s="11"/>
      <c r="E260" s="12" t="s">
        <v>687</v>
      </c>
      <c r="F260" s="11" t="s">
        <v>1529</v>
      </c>
      <c r="G260" s="11" t="s">
        <v>1593</v>
      </c>
      <c r="H260" s="13" t="s">
        <v>1664</v>
      </c>
      <c r="I260" s="9">
        <f>IFERROR(INDEX('PGY4 AA Encounters IP OP Split'!$L:$L,(MATCH($B:$B,'PGY4 AA Encounters IP OP Split'!$D:$D,0))),0)</f>
        <v>17821.852397953895</v>
      </c>
      <c r="J260" s="9">
        <f>IFERROR(INDEX('PGY4 AA Encounters IP OP Split'!$M:$M,(MATCH($B:$B,'PGY4 AA Encounters IP OP Split'!$D:$D,0))),0)</f>
        <v>137480.96829068719</v>
      </c>
      <c r="K260" s="9">
        <f t="shared" si="16"/>
        <v>155302.82068864108</v>
      </c>
      <c r="L260" s="71">
        <f>INDEX('Revised PGY4 Percent Increases'!J:J,(MATCH(H:H,'Revised PGY4 Percent Increases'!A:A,0)))</f>
        <v>0.482640079071887</v>
      </c>
      <c r="M260" s="9">
        <f t="shared" si="17"/>
        <v>74955.365657252813</v>
      </c>
      <c r="N260" s="4">
        <f t="shared" si="18"/>
        <v>8601.5402505559668</v>
      </c>
      <c r="O260" s="4">
        <f t="shared" si="19"/>
        <v>66353.825406696851</v>
      </c>
      <c r="P260" s="9">
        <f>IFERROR(INDEX('IP UPL Gap Data'!$I:$I,(MATCH($B:$B,'IP UPL Gap Data'!$D:$D,0))),0)</f>
        <v>70471.981784561212</v>
      </c>
      <c r="Q260" s="9">
        <f>IFERROR(INDEX('IP UPL Gap Data'!$J:$J,(MATCH($B:$B,'IP UPL Gap Data'!$D:$D,0))),0)</f>
        <v>36100.685172413789</v>
      </c>
      <c r="R260" s="9">
        <f>IFERROR(INDEX('OP UPL Gap Data'!G:G,(MATCH('UPL UHRIP Analysis by Provider'!$B:$B,'OP UPL Gap Data'!$D:$D,0))),0)</f>
        <v>79823.789892020359</v>
      </c>
      <c r="S260" s="9">
        <f>IFERROR(INDEX('OP UPL Gap Data'!H:H,(MATCH('UPL UHRIP Analysis by Provider'!$B:$B,'OP UPL Gap Data'!$D:$D,0))),0)</f>
        <v>98974.402758620679</v>
      </c>
      <c r="T260" s="4">
        <f>IFERROR(INDEX('IP UPL Gap Data'!$H:$H,(MATCH($B:$B,'IP UPL Gap Data'!$D:$D,0))),0)</f>
        <v>34371.296612147424</v>
      </c>
      <c r="U260" s="4">
        <f>IFERROR(INDEX('OP UPL Gap Data'!I:I,(MATCH('UPL UHRIP Analysis by Provider'!B:B,'OP UPL Gap Data'!D:D,0))),0)</f>
        <v>-19150.612866600321</v>
      </c>
      <c r="V260" s="4">
        <f>IFERROR(INDEX('IP UPL Gap Data'!$N:$N,(MATCH($B:$B,'IP UPL Gap Data'!$D:$D,0))),0)</f>
        <v>0</v>
      </c>
    </row>
    <row r="261" spans="1:22">
      <c r="A261" s="10" t="s">
        <v>730</v>
      </c>
      <c r="B261" s="13" t="s">
        <v>730</v>
      </c>
      <c r="C261" s="11" t="s">
        <v>731</v>
      </c>
      <c r="D261" s="11"/>
      <c r="E261" s="12" t="s">
        <v>732</v>
      </c>
      <c r="F261" s="11" t="s">
        <v>1529</v>
      </c>
      <c r="G261" s="11" t="s">
        <v>1593</v>
      </c>
      <c r="H261" s="13" t="s">
        <v>1664</v>
      </c>
      <c r="I261" s="9">
        <f>IFERROR(INDEX('PGY4 AA Encounters IP OP Split'!$L:$L,(MATCH($B:$B,'PGY4 AA Encounters IP OP Split'!$D:$D,0))),0)</f>
        <v>1152940.1553923986</v>
      </c>
      <c r="J261" s="9">
        <f>IFERROR(INDEX('PGY4 AA Encounters IP OP Split'!$M:$M,(MATCH($B:$B,'PGY4 AA Encounters IP OP Split'!$D:$D,0))),0)</f>
        <v>878201.09405969293</v>
      </c>
      <c r="K261" s="9">
        <f t="shared" si="16"/>
        <v>2031141.2494520915</v>
      </c>
      <c r="L261" s="71">
        <f>INDEX('Revised PGY4 Percent Increases'!J:J,(MATCH(H:H,'Revised PGY4 Percent Increases'!A:A,0)))</f>
        <v>0.482640079071887</v>
      </c>
      <c r="M261" s="9">
        <f t="shared" si="17"/>
        <v>980310.1732417288</v>
      </c>
      <c r="N261" s="4">
        <f t="shared" si="18"/>
        <v>556455.12776374095</v>
      </c>
      <c r="O261" s="4">
        <f t="shared" si="19"/>
        <v>423855.04547798785</v>
      </c>
      <c r="P261" s="9">
        <f>IFERROR(INDEX('IP UPL Gap Data'!$I:$I,(MATCH($B:$B,'IP UPL Gap Data'!$D:$D,0))),0)</f>
        <v>2177869.6369969137</v>
      </c>
      <c r="Q261" s="9">
        <f>IFERROR(INDEX('IP UPL Gap Data'!$J:$J,(MATCH($B:$B,'IP UPL Gap Data'!$D:$D,0))),0)</f>
        <v>1129528.4834482758</v>
      </c>
      <c r="R261" s="9">
        <f>IFERROR(INDEX('OP UPL Gap Data'!G:G,(MATCH('UPL UHRIP Analysis by Provider'!$B:$B,'OP UPL Gap Data'!$D:$D,0))),0)</f>
        <v>407402.62102597638</v>
      </c>
      <c r="S261" s="9">
        <f>IFERROR(INDEX('OP UPL Gap Data'!H:H,(MATCH('UPL UHRIP Analysis by Provider'!$B:$B,'OP UPL Gap Data'!$D:$D,0))),0)</f>
        <v>499895.68965517241</v>
      </c>
      <c r="T261" s="4">
        <f>IFERROR(INDEX('IP UPL Gap Data'!$H:$H,(MATCH($B:$B,'IP UPL Gap Data'!$D:$D,0))),0)</f>
        <v>1048341.1535486379</v>
      </c>
      <c r="U261" s="4">
        <f>IFERROR(INDEX('OP UPL Gap Data'!I:I,(MATCH('UPL UHRIP Analysis by Provider'!B:B,'OP UPL Gap Data'!D:D,0))),0)</f>
        <v>-92493.06862919603</v>
      </c>
      <c r="V261" s="4">
        <f>IFERROR(INDEX('IP UPL Gap Data'!$N:$N,(MATCH($B:$B,'IP UPL Gap Data'!$D:$D,0))),0)</f>
        <v>0</v>
      </c>
    </row>
    <row r="262" spans="1:22">
      <c r="A262" s="10" t="s">
        <v>883</v>
      </c>
      <c r="B262" s="13" t="s">
        <v>883</v>
      </c>
      <c r="C262" s="11" t="s">
        <v>884</v>
      </c>
      <c r="D262" s="11"/>
      <c r="E262" s="12" t="s">
        <v>885</v>
      </c>
      <c r="F262" s="11" t="s">
        <v>1529</v>
      </c>
      <c r="G262" s="11" t="s">
        <v>1593</v>
      </c>
      <c r="H262" s="13" t="s">
        <v>1664</v>
      </c>
      <c r="I262" s="9">
        <f>IFERROR(INDEX('PGY4 AA Encounters IP OP Split'!$L:$L,(MATCH($B:$B,'PGY4 AA Encounters IP OP Split'!$D:$D,0))),0)</f>
        <v>1151932.3495018608</v>
      </c>
      <c r="J262" s="9">
        <f>IFERROR(INDEX('PGY4 AA Encounters IP OP Split'!$M:$M,(MATCH($B:$B,'PGY4 AA Encounters IP OP Split'!$D:$D,0))),0)</f>
        <v>777612.2374578818</v>
      </c>
      <c r="K262" s="9">
        <f t="shared" si="16"/>
        <v>1929544.5869597425</v>
      </c>
      <c r="L262" s="71">
        <f>INDEX('Revised PGY4 Percent Increases'!J:J,(MATCH(H:H,'Revised PGY4 Percent Increases'!A:A,0)))</f>
        <v>0.482640079071887</v>
      </c>
      <c r="M262" s="9">
        <f t="shared" si="17"/>
        <v>931275.55202298169</v>
      </c>
      <c r="N262" s="4">
        <f t="shared" si="18"/>
        <v>555968.72024904261</v>
      </c>
      <c r="O262" s="4">
        <f t="shared" si="19"/>
        <v>375306.83177393902</v>
      </c>
      <c r="P262" s="9">
        <f>IFERROR(INDEX('IP UPL Gap Data'!$I:$I,(MATCH($B:$B,'IP UPL Gap Data'!$D:$D,0))),0)</f>
        <v>1684754.371471134</v>
      </c>
      <c r="Q262" s="9">
        <f>IFERROR(INDEX('IP UPL Gap Data'!$J:$J,(MATCH($B:$B,'IP UPL Gap Data'!$D:$D,0))),0)</f>
        <v>930847.05620689667</v>
      </c>
      <c r="R262" s="9">
        <f>IFERROR(INDEX('OP UPL Gap Data'!G:G,(MATCH('UPL UHRIP Analysis by Provider'!$B:$B,'OP UPL Gap Data'!$D:$D,0))),0)</f>
        <v>573727.01893466245</v>
      </c>
      <c r="S262" s="9">
        <f>IFERROR(INDEX('OP UPL Gap Data'!H:H,(MATCH('UPL UHRIP Analysis by Provider'!$B:$B,'OP UPL Gap Data'!$D:$D,0))),0)</f>
        <v>355087.24137931044</v>
      </c>
      <c r="T262" s="4">
        <f>IFERROR(INDEX('IP UPL Gap Data'!$H:$H,(MATCH($B:$B,'IP UPL Gap Data'!$D:$D,0))),0)</f>
        <v>753907.31526423735</v>
      </c>
      <c r="U262" s="4">
        <f>IFERROR(INDEX('OP UPL Gap Data'!I:I,(MATCH('UPL UHRIP Analysis by Provider'!B:B,'OP UPL Gap Data'!D:D,0))),0)</f>
        <v>218639.77755535202</v>
      </c>
      <c r="V262" s="4">
        <f>IFERROR(INDEX('IP UPL Gap Data'!$N:$N,(MATCH($B:$B,'IP UPL Gap Data'!$D:$D,0))),0)</f>
        <v>0</v>
      </c>
    </row>
    <row r="263" spans="1:22">
      <c r="A263" s="10" t="s">
        <v>889</v>
      </c>
      <c r="B263" s="13" t="s">
        <v>889</v>
      </c>
      <c r="C263" s="11" t="s">
        <v>890</v>
      </c>
      <c r="D263" s="11"/>
      <c r="E263" s="12" t="s">
        <v>891</v>
      </c>
      <c r="F263" s="11" t="s">
        <v>1529</v>
      </c>
      <c r="G263" s="11" t="s">
        <v>1593</v>
      </c>
      <c r="H263" s="13" t="s">
        <v>1664</v>
      </c>
      <c r="I263" s="9">
        <f>IFERROR(INDEX('PGY4 AA Encounters IP OP Split'!$L:$L,(MATCH($B:$B,'PGY4 AA Encounters IP OP Split'!$D:$D,0))),0)</f>
        <v>1394767.71658058</v>
      </c>
      <c r="J263" s="9">
        <f>IFERROR(INDEX('PGY4 AA Encounters IP OP Split'!$M:$M,(MATCH($B:$B,'PGY4 AA Encounters IP OP Split'!$D:$D,0))),0)</f>
        <v>1428396.0586400875</v>
      </c>
      <c r="K263" s="9">
        <f t="shared" si="16"/>
        <v>2823163.7752206675</v>
      </c>
      <c r="L263" s="71">
        <f>INDEX('Revised PGY4 Percent Increases'!J:J,(MATCH(H:H,'Revised PGY4 Percent Increases'!A:A,0)))</f>
        <v>0.482640079071887</v>
      </c>
      <c r="M263" s="9">
        <f t="shared" si="17"/>
        <v>1362571.98770539</v>
      </c>
      <c r="N263" s="4">
        <f t="shared" si="18"/>
        <v>673170.80101736635</v>
      </c>
      <c r="O263" s="4">
        <f t="shared" si="19"/>
        <v>689401.1866880235</v>
      </c>
      <c r="P263" s="9">
        <f>IFERROR(INDEX('IP UPL Gap Data'!$I:$I,(MATCH($B:$B,'IP UPL Gap Data'!$D:$D,0))),0)</f>
        <v>1910891.1870876865</v>
      </c>
      <c r="Q263" s="9">
        <f>IFERROR(INDEX('IP UPL Gap Data'!$J:$J,(MATCH($B:$B,'IP UPL Gap Data'!$D:$D,0))),0)</f>
        <v>1302187.8506896552</v>
      </c>
      <c r="R263" s="9">
        <f>IFERROR(INDEX('OP UPL Gap Data'!G:G,(MATCH('UPL UHRIP Analysis by Provider'!$B:$B,'OP UPL Gap Data'!$D:$D,0))),0)</f>
        <v>1523359.5048826751</v>
      </c>
      <c r="S263" s="9">
        <f>IFERROR(INDEX('OP UPL Gap Data'!H:H,(MATCH('UPL UHRIP Analysis by Provider'!$B:$B,'OP UPL Gap Data'!$D:$D,0))),0)</f>
        <v>726565.62413793104</v>
      </c>
      <c r="T263" s="4">
        <f>IFERROR(INDEX('IP UPL Gap Data'!$H:$H,(MATCH($B:$B,'IP UPL Gap Data'!$D:$D,0))),0)</f>
        <v>608703.33639803133</v>
      </c>
      <c r="U263" s="4">
        <f>IFERROR(INDEX('OP UPL Gap Data'!I:I,(MATCH('UPL UHRIP Analysis by Provider'!B:B,'OP UPL Gap Data'!D:D,0))),0)</f>
        <v>796793.88074474409</v>
      </c>
      <c r="V263" s="4">
        <f>IFERROR(INDEX('IP UPL Gap Data'!$N:$N,(MATCH($B:$B,'IP UPL Gap Data'!$D:$D,0))),0)</f>
        <v>0</v>
      </c>
    </row>
    <row r="264" spans="1:22" ht="23.5">
      <c r="A264" s="10" t="s">
        <v>691</v>
      </c>
      <c r="B264" s="13" t="s">
        <v>691</v>
      </c>
      <c r="C264" s="11" t="s">
        <v>692</v>
      </c>
      <c r="D264" s="11"/>
      <c r="E264" s="12" t="s">
        <v>693</v>
      </c>
      <c r="F264" s="11" t="s">
        <v>1620</v>
      </c>
      <c r="G264" s="11" t="s">
        <v>1593</v>
      </c>
      <c r="H264" s="13" t="s">
        <v>1665</v>
      </c>
      <c r="I264" s="9">
        <f>IFERROR(INDEX('PGY4 AA Encounters IP OP Split'!$L:$L,(MATCH($B:$B,'PGY4 AA Encounters IP OP Split'!$D:$D,0))),0)</f>
        <v>662937.68446514662</v>
      </c>
      <c r="J264" s="9">
        <f>IFERROR(INDEX('PGY4 AA Encounters IP OP Split'!$M:$M,(MATCH($B:$B,'PGY4 AA Encounters IP OP Split'!$D:$D,0))),0)</f>
        <v>1031066.5010574176</v>
      </c>
      <c r="K264" s="9">
        <f t="shared" si="16"/>
        <v>1694004.1855225642</v>
      </c>
      <c r="L264" s="71">
        <f>INDEX('Revised PGY4 Percent Increases'!J:J,(MATCH(H:H,'Revised PGY4 Percent Increases'!A:A,0)))</f>
        <v>0.78973189334334892</v>
      </c>
      <c r="M264" s="9">
        <f t="shared" si="17"/>
        <v>1337809.1327642924</v>
      </c>
      <c r="N264" s="4">
        <f t="shared" si="18"/>
        <v>523543.03272131586</v>
      </c>
      <c r="O264" s="4">
        <f t="shared" si="19"/>
        <v>814266.10004297644</v>
      </c>
      <c r="P264" s="9">
        <f>IFERROR(INDEX('IP UPL Gap Data'!$I:$I,(MATCH($B:$B,'IP UPL Gap Data'!$D:$D,0))),0)</f>
        <v>953901.94726625259</v>
      </c>
      <c r="Q264" s="9">
        <f>IFERROR(INDEX('IP UPL Gap Data'!$J:$J,(MATCH($B:$B,'IP UPL Gap Data'!$D:$D,0))),0)</f>
        <v>489322.89083333325</v>
      </c>
      <c r="R264" s="9">
        <f>IFERROR(INDEX('OP UPL Gap Data'!G:G,(MATCH('UPL UHRIP Analysis by Provider'!$B:$B,'OP UPL Gap Data'!$D:$D,0))),0)</f>
        <v>785860.78493421932</v>
      </c>
      <c r="S264" s="9">
        <f>IFERROR(INDEX('OP UPL Gap Data'!H:H,(MATCH('UPL UHRIP Analysis by Provider'!$B:$B,'OP UPL Gap Data'!$D:$D,0))),0)</f>
        <v>522914.4891666667</v>
      </c>
      <c r="T264" s="4">
        <f>IFERROR(INDEX('IP UPL Gap Data'!$H:$H,(MATCH($B:$B,'IP UPL Gap Data'!$D:$D,0))),0)</f>
        <v>464579.05643291934</v>
      </c>
      <c r="U264" s="4">
        <f>IFERROR(INDEX('OP UPL Gap Data'!I:I,(MATCH('UPL UHRIP Analysis by Provider'!B:B,'OP UPL Gap Data'!D:D,0))),0)</f>
        <v>262946.29576755263</v>
      </c>
      <c r="V264" s="4">
        <f>IFERROR(INDEX('IP UPL Gap Data'!$N:$N,(MATCH($B:$B,'IP UPL Gap Data'!$D:$D,0))),0)</f>
        <v>0</v>
      </c>
    </row>
    <row r="265" spans="1:22">
      <c r="A265" s="10" t="s">
        <v>796</v>
      </c>
      <c r="B265" s="13" t="s">
        <v>796</v>
      </c>
      <c r="C265" s="11" t="s">
        <v>797</v>
      </c>
      <c r="D265" s="11"/>
      <c r="E265" s="12" t="s">
        <v>798</v>
      </c>
      <c r="F265" s="11" t="s">
        <v>1620</v>
      </c>
      <c r="G265" s="11" t="s">
        <v>1593</v>
      </c>
      <c r="H265" s="13" t="s">
        <v>1665</v>
      </c>
      <c r="I265" s="9">
        <f>IFERROR(INDEX('PGY4 AA Encounters IP OP Split'!$L:$L,(MATCH($B:$B,'PGY4 AA Encounters IP OP Split'!$D:$D,0))),0)</f>
        <v>182686.66539037097</v>
      </c>
      <c r="J265" s="9">
        <f>IFERROR(INDEX('PGY4 AA Encounters IP OP Split'!$M:$M,(MATCH($B:$B,'PGY4 AA Encounters IP OP Split'!$D:$D,0))),0)</f>
        <v>214848.79536504924</v>
      </c>
      <c r="K265" s="9">
        <f t="shared" si="16"/>
        <v>397535.46075542021</v>
      </c>
      <c r="L265" s="71">
        <f>INDEX('Revised PGY4 Percent Increases'!J:J,(MATCH(H:H,'Revised PGY4 Percent Increases'!A:A,0)))</f>
        <v>0.78973189334334892</v>
      </c>
      <c r="M265" s="9">
        <f t="shared" si="17"/>
        <v>313946.43209349859</v>
      </c>
      <c r="N265" s="4">
        <f t="shared" si="18"/>
        <v>144273.48614732051</v>
      </c>
      <c r="O265" s="4">
        <f t="shared" si="19"/>
        <v>169672.94594617808</v>
      </c>
      <c r="P265" s="9">
        <f>IFERROR(INDEX('IP UPL Gap Data'!$I:$I,(MATCH($B:$B,'IP UPL Gap Data'!$D:$D,0))),0)</f>
        <v>930466.42025984649</v>
      </c>
      <c r="Q265" s="9">
        <f>IFERROR(INDEX('IP UPL Gap Data'!$J:$J,(MATCH($B:$B,'IP UPL Gap Data'!$D:$D,0))),0)</f>
        <v>238058.80999999994</v>
      </c>
      <c r="R265" s="9">
        <f>IFERROR(INDEX('OP UPL Gap Data'!G:G,(MATCH('UPL UHRIP Analysis by Provider'!$B:$B,'OP UPL Gap Data'!$D:$D,0))),0)</f>
        <v>416873.03019532212</v>
      </c>
      <c r="S265" s="9">
        <f>IFERROR(INDEX('OP UPL Gap Data'!H:H,(MATCH('UPL UHRIP Analysis by Provider'!$B:$B,'OP UPL Gap Data'!$D:$D,0))),0)</f>
        <v>146912.47999999998</v>
      </c>
      <c r="T265" s="4">
        <f>IFERROR(INDEX('IP UPL Gap Data'!$H:$H,(MATCH($B:$B,'IP UPL Gap Data'!$D:$D,0))),0)</f>
        <v>692407.61025984655</v>
      </c>
      <c r="U265" s="4">
        <f>IFERROR(INDEX('OP UPL Gap Data'!I:I,(MATCH('UPL UHRIP Analysis by Provider'!B:B,'OP UPL Gap Data'!D:D,0))),0)</f>
        <v>269960.55019532214</v>
      </c>
      <c r="V265" s="4">
        <f>IFERROR(INDEX('IP UPL Gap Data'!$N:$N,(MATCH($B:$B,'IP UPL Gap Data'!$D:$D,0))),0)</f>
        <v>0</v>
      </c>
    </row>
    <row r="266" spans="1:22">
      <c r="A266" s="10" t="s">
        <v>823</v>
      </c>
      <c r="B266" s="13" t="s">
        <v>823</v>
      </c>
      <c r="C266" s="11" t="s">
        <v>824</v>
      </c>
      <c r="D266" s="11"/>
      <c r="E266" s="12" t="s">
        <v>825</v>
      </c>
      <c r="F266" s="11" t="s">
        <v>1620</v>
      </c>
      <c r="G266" s="11" t="s">
        <v>1593</v>
      </c>
      <c r="H266" s="13" t="s">
        <v>1665</v>
      </c>
      <c r="I266" s="9">
        <f>IFERROR(INDEX('PGY4 AA Encounters IP OP Split'!$L:$L,(MATCH($B:$B,'PGY4 AA Encounters IP OP Split'!$D:$D,0))),0)</f>
        <v>14766.829531973442</v>
      </c>
      <c r="J266" s="9">
        <f>IFERROR(INDEX('PGY4 AA Encounters IP OP Split'!$M:$M,(MATCH($B:$B,'PGY4 AA Encounters IP OP Split'!$D:$D,0))),0)</f>
        <v>151121.1131568515</v>
      </c>
      <c r="K266" s="9">
        <f t="shared" si="16"/>
        <v>165887.94268882493</v>
      </c>
      <c r="L266" s="71">
        <f>INDEX('Revised PGY4 Percent Increases'!J:J,(MATCH(H:H,'Revised PGY4 Percent Increases'!A:A,0)))</f>
        <v>0.78973189334334892</v>
      </c>
      <c r="M266" s="9">
        <f t="shared" si="17"/>
        <v>131006.99906247867</v>
      </c>
      <c r="N266" s="4">
        <f t="shared" si="18"/>
        <v>11661.836244963866</v>
      </c>
      <c r="O266" s="4">
        <f t="shared" si="19"/>
        <v>119345.16281751481</v>
      </c>
      <c r="P266" s="9">
        <f>IFERROR(INDEX('IP UPL Gap Data'!$I:$I,(MATCH($B:$B,'IP UPL Gap Data'!$D:$D,0))),0)</f>
        <v>72254.110525550219</v>
      </c>
      <c r="Q266" s="9">
        <f>IFERROR(INDEX('IP UPL Gap Data'!$J:$J,(MATCH($B:$B,'IP UPL Gap Data'!$D:$D,0))),0)</f>
        <v>28547.53</v>
      </c>
      <c r="R266" s="9">
        <f>IFERROR(INDEX('OP UPL Gap Data'!G:G,(MATCH('UPL UHRIP Analysis by Provider'!$B:$B,'OP UPL Gap Data'!$D:$D,0))),0)</f>
        <v>150076.49708690596</v>
      </c>
      <c r="S266" s="9">
        <f>IFERROR(INDEX('OP UPL Gap Data'!H:H,(MATCH('UPL UHRIP Analysis by Provider'!$B:$B,'OP UPL Gap Data'!$D:$D,0))),0)</f>
        <v>111250.98416666668</v>
      </c>
      <c r="T266" s="4">
        <f>IFERROR(INDEX('IP UPL Gap Data'!$H:$H,(MATCH($B:$B,'IP UPL Gap Data'!$D:$D,0))),0)</f>
        <v>43706.58052555022</v>
      </c>
      <c r="U266" s="4">
        <f>IFERROR(INDEX('OP UPL Gap Data'!I:I,(MATCH('UPL UHRIP Analysis by Provider'!B:B,'OP UPL Gap Data'!D:D,0))),0)</f>
        <v>38825.512920239285</v>
      </c>
      <c r="V266" s="4">
        <f>IFERROR(INDEX('IP UPL Gap Data'!$N:$N,(MATCH($B:$B,'IP UPL Gap Data'!$D:$D,0))),0)</f>
        <v>0</v>
      </c>
    </row>
    <row r="267" spans="1:22">
      <c r="A267" s="10" t="s">
        <v>1093</v>
      </c>
      <c r="B267" s="13" t="s">
        <v>1093</v>
      </c>
      <c r="C267" s="11" t="s">
        <v>1094</v>
      </c>
      <c r="D267" s="11"/>
      <c r="E267" s="12" t="s">
        <v>1095</v>
      </c>
      <c r="F267" s="11" t="s">
        <v>1620</v>
      </c>
      <c r="G267" s="11" t="s">
        <v>1593</v>
      </c>
      <c r="H267" s="13" t="s">
        <v>1665</v>
      </c>
      <c r="I267" s="9">
        <f>IFERROR(INDEX('PGY4 AA Encounters IP OP Split'!$L:$L,(MATCH($B:$B,'PGY4 AA Encounters IP OP Split'!$D:$D,0))),0)</f>
        <v>35442.774891738838</v>
      </c>
      <c r="J267" s="9">
        <f>IFERROR(INDEX('PGY4 AA Encounters IP OP Split'!$M:$M,(MATCH($B:$B,'PGY4 AA Encounters IP OP Split'!$D:$D,0))),0)</f>
        <v>275114.53647457802</v>
      </c>
      <c r="K267" s="9">
        <f t="shared" si="16"/>
        <v>310557.31136631686</v>
      </c>
      <c r="L267" s="71">
        <f>INDEX('Revised PGY4 Percent Increases'!J:J,(MATCH(H:H,'Revised PGY4 Percent Increases'!A:A,0)))</f>
        <v>0.78973189334334892</v>
      </c>
      <c r="M267" s="9">
        <f t="shared" si="17"/>
        <v>245257.01349694136</v>
      </c>
      <c r="N267" s="4">
        <f t="shared" si="18"/>
        <v>27990.289720595021</v>
      </c>
      <c r="O267" s="4">
        <f t="shared" si="19"/>
        <v>217266.72377634633</v>
      </c>
      <c r="P267" s="9">
        <f>IFERROR(INDEX('IP UPL Gap Data'!$I:$I,(MATCH($B:$B,'IP UPL Gap Data'!$D:$D,0))),0)</f>
        <v>56157.693884129287</v>
      </c>
      <c r="Q267" s="9">
        <f>IFERROR(INDEX('IP UPL Gap Data'!$J:$J,(MATCH($B:$B,'IP UPL Gap Data'!$D:$D,0))),0)</f>
        <v>18195.576666666668</v>
      </c>
      <c r="R267" s="9">
        <f>IFERROR(INDEX('OP UPL Gap Data'!G:G,(MATCH('UPL UHRIP Analysis by Provider'!$B:$B,'OP UPL Gap Data'!$D:$D,0))),0)</f>
        <v>62010.057160421944</v>
      </c>
      <c r="S267" s="9">
        <f>IFERROR(INDEX('OP UPL Gap Data'!H:H,(MATCH('UPL UHRIP Analysis by Provider'!$B:$B,'OP UPL Gap Data'!$D:$D,0))),0)</f>
        <v>89905.603333333347</v>
      </c>
      <c r="T267" s="4">
        <f>IFERROR(INDEX('IP UPL Gap Data'!$H:$H,(MATCH($B:$B,'IP UPL Gap Data'!$D:$D,0))),0)</f>
        <v>37962.117217462619</v>
      </c>
      <c r="U267" s="4">
        <f>IFERROR(INDEX('OP UPL Gap Data'!I:I,(MATCH('UPL UHRIP Analysis by Provider'!B:B,'OP UPL Gap Data'!D:D,0))),0)</f>
        <v>-27895.546172911403</v>
      </c>
      <c r="V267" s="4">
        <f>IFERROR(INDEX('IP UPL Gap Data'!$N:$N,(MATCH($B:$B,'IP UPL Gap Data'!$D:$D,0))),0)</f>
        <v>0</v>
      </c>
    </row>
    <row r="268" spans="1:22" ht="23.5">
      <c r="A268" s="10" t="s">
        <v>1104</v>
      </c>
      <c r="B268" s="13" t="s">
        <v>1104</v>
      </c>
      <c r="C268" s="11" t="s">
        <v>1105</v>
      </c>
      <c r="D268" s="11"/>
      <c r="E268" s="12" t="s">
        <v>1106</v>
      </c>
      <c r="F268" s="11" t="s">
        <v>1620</v>
      </c>
      <c r="G268" s="11" t="s">
        <v>1593</v>
      </c>
      <c r="H268" s="13" t="s">
        <v>1665</v>
      </c>
      <c r="I268" s="9">
        <f>IFERROR(INDEX('PGY4 AA Encounters IP OP Split'!$L:$L,(MATCH($B:$B,'PGY4 AA Encounters IP OP Split'!$D:$D,0))),0)</f>
        <v>229924.23373785164</v>
      </c>
      <c r="J268" s="9">
        <f>IFERROR(INDEX('PGY4 AA Encounters IP OP Split'!$M:$M,(MATCH($B:$B,'PGY4 AA Encounters IP OP Split'!$D:$D,0))),0)</f>
        <v>508802.58049513772</v>
      </c>
      <c r="K268" s="9">
        <f t="shared" si="16"/>
        <v>738726.81423298933</v>
      </c>
      <c r="L268" s="71">
        <f>INDEX('Revised PGY4 Percent Increases'!J:J,(MATCH(H:H,'Revised PGY4 Percent Increases'!A:A,0)))</f>
        <v>0.78973189334334892</v>
      </c>
      <c r="M268" s="9">
        <f t="shared" si="17"/>
        <v>583396.12566771905</v>
      </c>
      <c r="N268" s="4">
        <f t="shared" si="18"/>
        <v>181578.50043531228</v>
      </c>
      <c r="O268" s="4">
        <f t="shared" si="19"/>
        <v>401817.62523240683</v>
      </c>
      <c r="P268" s="9">
        <f>IFERROR(INDEX('IP UPL Gap Data'!$I:$I,(MATCH($B:$B,'IP UPL Gap Data'!$D:$D,0))),0)</f>
        <v>860576.05739494576</v>
      </c>
      <c r="Q268" s="9">
        <f>IFERROR(INDEX('IP UPL Gap Data'!$J:$J,(MATCH($B:$B,'IP UPL Gap Data'!$D:$D,0))),0)</f>
        <v>247809.57666666666</v>
      </c>
      <c r="R268" s="9">
        <f>IFERROR(INDEX('OP UPL Gap Data'!G:G,(MATCH('UPL UHRIP Analysis by Provider'!$B:$B,'OP UPL Gap Data'!$D:$D,0))),0)</f>
        <v>637703.92276794265</v>
      </c>
      <c r="S268" s="9">
        <f>IFERROR(INDEX('OP UPL Gap Data'!H:H,(MATCH('UPL UHRIP Analysis by Provider'!$B:$B,'OP UPL Gap Data'!$D:$D,0))),0)</f>
        <v>274322.10666666663</v>
      </c>
      <c r="T268" s="4">
        <f>IFERROR(INDEX('IP UPL Gap Data'!$H:$H,(MATCH($B:$B,'IP UPL Gap Data'!$D:$D,0))),0)</f>
        <v>612766.4807282791</v>
      </c>
      <c r="U268" s="4">
        <f>IFERROR(INDEX('OP UPL Gap Data'!I:I,(MATCH('UPL UHRIP Analysis by Provider'!B:B,'OP UPL Gap Data'!D:D,0))),0)</f>
        <v>363381.81610127602</v>
      </c>
      <c r="V268" s="4">
        <f>IFERROR(INDEX('IP UPL Gap Data'!$N:$N,(MATCH($B:$B,'IP UPL Gap Data'!$D:$D,0))),0)</f>
        <v>0</v>
      </c>
    </row>
    <row r="269" spans="1:22">
      <c r="A269" s="10" t="s">
        <v>1197</v>
      </c>
      <c r="B269" s="13" t="s">
        <v>1197</v>
      </c>
      <c r="C269" s="11" t="s">
        <v>1198</v>
      </c>
      <c r="D269" s="11"/>
      <c r="E269" s="12" t="s">
        <v>1199</v>
      </c>
      <c r="F269" s="11" t="s">
        <v>1620</v>
      </c>
      <c r="G269" s="11" t="s">
        <v>1593</v>
      </c>
      <c r="H269" s="13" t="s">
        <v>1665</v>
      </c>
      <c r="I269" s="9">
        <f>IFERROR(INDEX('PGY4 AA Encounters IP OP Split'!$L:$L,(MATCH($B:$B,'PGY4 AA Encounters IP OP Split'!$D:$D,0))),0)</f>
        <v>76402.792188154956</v>
      </c>
      <c r="J269" s="9">
        <f>IFERROR(INDEX('PGY4 AA Encounters IP OP Split'!$M:$M,(MATCH($B:$B,'PGY4 AA Encounters IP OP Split'!$D:$D,0))),0)</f>
        <v>259772.80522588597</v>
      </c>
      <c r="K269" s="9">
        <f t="shared" si="16"/>
        <v>336175.59741404094</v>
      </c>
      <c r="L269" s="71">
        <f>INDEX('Revised PGY4 Percent Increases'!J:J,(MATCH(H:H,'Revised PGY4 Percent Increases'!A:A,0)))</f>
        <v>0.78973189334334892</v>
      </c>
      <c r="M269" s="9">
        <f t="shared" si="17"/>
        <v>265488.59104162198</v>
      </c>
      <c r="N269" s="4">
        <f t="shared" si="18"/>
        <v>60337.721731470039</v>
      </c>
      <c r="O269" s="4">
        <f t="shared" si="19"/>
        <v>205150.86931015193</v>
      </c>
      <c r="P269" s="9">
        <f>IFERROR(INDEX('IP UPL Gap Data'!$I:$I,(MATCH($B:$B,'IP UPL Gap Data'!$D:$D,0))),0)</f>
        <v>391557.62579189369</v>
      </c>
      <c r="Q269" s="9">
        <f>IFERROR(INDEX('IP UPL Gap Data'!$J:$J,(MATCH($B:$B,'IP UPL Gap Data'!$D:$D,0))),0)</f>
        <v>266126.03416666668</v>
      </c>
      <c r="R269" s="9">
        <f>IFERROR(INDEX('OP UPL Gap Data'!G:G,(MATCH('UPL UHRIP Analysis by Provider'!$B:$B,'OP UPL Gap Data'!$D:$D,0))),0)</f>
        <v>136689.43102578798</v>
      </c>
      <c r="S269" s="9">
        <f>IFERROR(INDEX('OP UPL Gap Data'!H:H,(MATCH('UPL UHRIP Analysis by Provider'!$B:$B,'OP UPL Gap Data'!$D:$D,0))),0)</f>
        <v>143857.20250000001</v>
      </c>
      <c r="T269" s="4">
        <f>IFERROR(INDEX('IP UPL Gap Data'!$H:$H,(MATCH($B:$B,'IP UPL Gap Data'!$D:$D,0))),0)</f>
        <v>125431.59162522701</v>
      </c>
      <c r="U269" s="4">
        <f>IFERROR(INDEX('OP UPL Gap Data'!I:I,(MATCH('UPL UHRIP Analysis by Provider'!B:B,'OP UPL Gap Data'!D:D,0))),0)</f>
        <v>-7167.7714742120297</v>
      </c>
      <c r="V269" s="4">
        <f>IFERROR(INDEX('IP UPL Gap Data'!$N:$N,(MATCH($B:$B,'IP UPL Gap Data'!$D:$D,0))),0)</f>
        <v>0</v>
      </c>
    </row>
    <row r="270" spans="1:22">
      <c r="A270" s="10" t="s">
        <v>1170</v>
      </c>
      <c r="B270" s="13" t="s">
        <v>1170</v>
      </c>
      <c r="C270" s="11" t="s">
        <v>1171</v>
      </c>
      <c r="D270" s="11"/>
      <c r="E270" s="12" t="s">
        <v>1172</v>
      </c>
      <c r="F270" s="11" t="s">
        <v>1667</v>
      </c>
      <c r="G270" s="11" t="s">
        <v>1593</v>
      </c>
      <c r="H270" s="13" t="s">
        <v>1689</v>
      </c>
      <c r="I270" s="9">
        <f>IFERROR(INDEX('PGY4 AA Encounters IP OP Split'!$L:$L,(MATCH($B:$B,'PGY4 AA Encounters IP OP Split'!$D:$D,0))),0)</f>
        <v>23658457.675148737</v>
      </c>
      <c r="J270" s="9">
        <f>IFERROR(INDEX('PGY4 AA Encounters IP OP Split'!$M:$M,(MATCH($B:$B,'PGY4 AA Encounters IP OP Split'!$D:$D,0))),0)</f>
        <v>9726710.5749794617</v>
      </c>
      <c r="K270" s="9">
        <f t="shared" si="16"/>
        <v>33385168.250128198</v>
      </c>
      <c r="L270" s="71">
        <f>INDEX('Revised PGY4 Percent Increases'!J:J,(MATCH(H:H,'Revised PGY4 Percent Increases'!A:A,0)))</f>
        <v>0.6</v>
      </c>
      <c r="M270" s="9">
        <f t="shared" si="17"/>
        <v>20031100.950076919</v>
      </c>
      <c r="N270" s="4">
        <f t="shared" si="18"/>
        <v>14195074.605089242</v>
      </c>
      <c r="O270" s="4">
        <f t="shared" si="19"/>
        <v>5836026.3449876765</v>
      </c>
      <c r="P270" s="9">
        <f>IFERROR(INDEX('IP UPL Gap Data'!$I:$I,(MATCH($B:$B,'IP UPL Gap Data'!$D:$D,0))),0)</f>
        <v>30590558.671333425</v>
      </c>
      <c r="Q270" s="9">
        <f>IFERROR(INDEX('IP UPL Gap Data'!$J:$J,(MATCH($B:$B,'IP UPL Gap Data'!$D:$D,0))),0)</f>
        <v>22091478.249967322</v>
      </c>
      <c r="R270" s="9">
        <f>IFERROR(INDEX('OP UPL Gap Data'!G:G,(MATCH('UPL UHRIP Analysis by Provider'!$B:$B,'OP UPL Gap Data'!$D:$D,0))),0)</f>
        <v>16141350.282537576</v>
      </c>
      <c r="S270" s="9">
        <f>IFERROR(INDEX('OP UPL Gap Data'!H:H,(MATCH('UPL UHRIP Analysis by Provider'!$B:$B,'OP UPL Gap Data'!$D:$D,0))),0)</f>
        <v>5411905.480163401</v>
      </c>
      <c r="T270" s="4">
        <f>IFERROR(INDEX('IP UPL Gap Data'!$H:$H,(MATCH($B:$B,'IP UPL Gap Data'!$D:$D,0))),0)</f>
        <v>-46955634.898633905</v>
      </c>
      <c r="U270" s="4">
        <f>IFERROR(INDEX('OP UPL Gap Data'!I:I,(MATCH('UPL UHRIP Analysis by Provider'!B:B,'OP UPL Gap Data'!D:D,0))),0)</f>
        <v>10729444.802374175</v>
      </c>
      <c r="V270" s="4">
        <f>IFERROR(INDEX('IP UPL Gap Data'!$N:$N,(MATCH($B:$B,'IP UPL Gap Data'!$D:$D,0))),0)</f>
        <v>55454715.320000008</v>
      </c>
    </row>
    <row r="271" spans="1:22">
      <c r="A271" s="10" t="s">
        <v>1287</v>
      </c>
      <c r="B271" s="13" t="s">
        <v>1287</v>
      </c>
      <c r="C271" s="11" t="s">
        <v>1288</v>
      </c>
      <c r="D271" s="11"/>
      <c r="E271" s="12" t="s">
        <v>1289</v>
      </c>
      <c r="F271" s="11" t="s">
        <v>1209</v>
      </c>
      <c r="G271" s="11" t="s">
        <v>1538</v>
      </c>
      <c r="H271" s="13" t="s">
        <v>1702</v>
      </c>
      <c r="I271" s="9">
        <f>IFERROR(INDEX('PGY4 AA Encounters IP OP Split'!$L:$L,(MATCH($B:$B,'PGY4 AA Encounters IP OP Split'!$D:$D,0))),0)</f>
        <v>1513461.8003284107</v>
      </c>
      <c r="J271" s="9">
        <f>IFERROR(INDEX('PGY4 AA Encounters IP OP Split'!$M:$M,(MATCH($B:$B,'PGY4 AA Encounters IP OP Split'!$D:$D,0))),0)</f>
        <v>151439.56969315221</v>
      </c>
      <c r="K271" s="9">
        <f t="shared" si="16"/>
        <v>1664901.370021563</v>
      </c>
      <c r="L271" s="71">
        <f>INDEX('Revised PGY4 Percent Increases'!J:J,(MATCH(H:H,'Revised PGY4 Percent Increases'!A:A,0)))</f>
        <v>0</v>
      </c>
      <c r="M271" s="9">
        <f t="shared" si="17"/>
        <v>0</v>
      </c>
      <c r="N271" s="4">
        <f t="shared" si="18"/>
        <v>0</v>
      </c>
      <c r="O271" s="4">
        <f t="shared" si="19"/>
        <v>0</v>
      </c>
      <c r="P271" s="9">
        <f>IFERROR(INDEX('IP UPL Gap Data'!$I:$I,(MATCH($B:$B,'IP UPL Gap Data'!$D:$D,0))),0)</f>
        <v>0</v>
      </c>
      <c r="Q271" s="9">
        <f>IFERROR(INDEX('IP UPL Gap Data'!$J:$J,(MATCH($B:$B,'IP UPL Gap Data'!$D:$D,0))),0)</f>
        <v>0</v>
      </c>
      <c r="R271" s="9">
        <f>IFERROR(INDEX('OP UPL Gap Data'!G:G,(MATCH('UPL UHRIP Analysis by Provider'!$B:$B,'OP UPL Gap Data'!$D:$D,0))),0)</f>
        <v>0</v>
      </c>
      <c r="S271" s="9">
        <f>IFERROR(INDEX('OP UPL Gap Data'!H:H,(MATCH('UPL UHRIP Analysis by Provider'!$B:$B,'OP UPL Gap Data'!$D:$D,0))),0)</f>
        <v>0</v>
      </c>
      <c r="T271" s="4">
        <f>IFERROR(INDEX('IP UPL Gap Data'!$H:$H,(MATCH($B:$B,'IP UPL Gap Data'!$D:$D,0))),0)</f>
        <v>0</v>
      </c>
      <c r="U271" s="4">
        <f>IFERROR(INDEX('OP UPL Gap Data'!I:I,(MATCH('UPL UHRIP Analysis by Provider'!B:B,'OP UPL Gap Data'!D:D,0))),0)</f>
        <v>0</v>
      </c>
      <c r="V271" s="4">
        <f>IFERROR(INDEX('IP UPL Gap Data'!$N:$N,(MATCH($B:$B,'IP UPL Gap Data'!$D:$D,0))),0)</f>
        <v>0</v>
      </c>
    </row>
    <row r="272" spans="1:22">
      <c r="A272" s="79" t="s">
        <v>3019</v>
      </c>
      <c r="B272" s="79" t="s">
        <v>3019</v>
      </c>
      <c r="C272" s="82" t="s">
        <v>3020</v>
      </c>
      <c r="D272" s="82" t="s">
        <v>3020</v>
      </c>
      <c r="E272" s="85" t="s">
        <v>3031</v>
      </c>
      <c r="F272" s="86" t="s">
        <v>1209</v>
      </c>
      <c r="G272" s="86" t="s">
        <v>1538</v>
      </c>
      <c r="H272" s="87" t="s">
        <v>1702</v>
      </c>
      <c r="I272" s="9">
        <f>IFERROR(INDEX('PGY4 AA Encounters IP OP Split'!$L:$L,(MATCH($B:$B,'PGY4 AA Encounters IP OP Split'!$D:$D,0))),0)</f>
        <v>580149.96223771537</v>
      </c>
      <c r="J272" s="9">
        <f>IFERROR(INDEX('PGY4 AA Encounters IP OP Split'!$M:$M,(MATCH($B:$B,'PGY4 AA Encounters IP OP Split'!$D:$D,0))),0)</f>
        <v>1472.6157419481844</v>
      </c>
      <c r="K272" s="9">
        <f t="shared" si="16"/>
        <v>581622.5779796635</v>
      </c>
      <c r="L272" s="71">
        <f>INDEX('Revised PGY4 Percent Increases'!J:J,(MATCH(H:H,'Revised PGY4 Percent Increases'!A:A,0)))</f>
        <v>0</v>
      </c>
      <c r="M272" s="9">
        <f t="shared" si="17"/>
        <v>0</v>
      </c>
      <c r="N272" s="4">
        <f t="shared" si="18"/>
        <v>0</v>
      </c>
      <c r="O272" s="4">
        <f t="shared" si="19"/>
        <v>0</v>
      </c>
      <c r="P272" s="9">
        <f>IFERROR(INDEX('IP UPL Gap Data'!$I:$I,(MATCH($B:$B,'IP UPL Gap Data'!$D:$D,0))),0)</f>
        <v>0</v>
      </c>
      <c r="Q272" s="9">
        <f>IFERROR(INDEX('IP UPL Gap Data'!$J:$J,(MATCH($B:$B,'IP UPL Gap Data'!$D:$D,0))),0)</f>
        <v>0</v>
      </c>
      <c r="R272" s="9">
        <f>IFERROR(INDEX('OP UPL Gap Data'!G:G,(MATCH('UPL UHRIP Analysis by Provider'!$B:$B,'OP UPL Gap Data'!$D:$D,0))),0)</f>
        <v>0</v>
      </c>
      <c r="S272" s="9">
        <f>IFERROR(INDEX('OP UPL Gap Data'!H:H,(MATCH('UPL UHRIP Analysis by Provider'!$B:$B,'OP UPL Gap Data'!$D:$D,0))),0)</f>
        <v>0</v>
      </c>
      <c r="T272" s="4">
        <f>IFERROR(INDEX('IP UPL Gap Data'!$H:$H,(MATCH($B:$B,'IP UPL Gap Data'!$D:$D,0))),0)</f>
        <v>0</v>
      </c>
      <c r="U272" s="4">
        <f>IFERROR(INDEX('OP UPL Gap Data'!I:I,(MATCH('UPL UHRIP Analysis by Provider'!B:B,'OP UPL Gap Data'!D:D,0))),0)</f>
        <v>0</v>
      </c>
      <c r="V272" s="4">
        <f>IFERROR(INDEX('IP UPL Gap Data'!$N:$N,(MATCH($B:$B,'IP UPL Gap Data'!$D:$D,0))),0)</f>
        <v>0</v>
      </c>
    </row>
    <row r="273" spans="1:22" ht="23.5">
      <c r="A273" s="10" t="s">
        <v>46</v>
      </c>
      <c r="B273" s="13" t="s">
        <v>46</v>
      </c>
      <c r="C273" s="11" t="s">
        <v>47</v>
      </c>
      <c r="D273" s="11"/>
      <c r="E273" s="12" t="s">
        <v>48</v>
      </c>
      <c r="F273" s="11" t="s">
        <v>226</v>
      </c>
      <c r="G273" s="11" t="s">
        <v>1538</v>
      </c>
      <c r="H273" s="13" t="s">
        <v>1627</v>
      </c>
      <c r="I273" s="9">
        <f>IFERROR(INDEX('PGY4 AA Encounters IP OP Split'!$L:$L,(MATCH($B:$B,'PGY4 AA Encounters IP OP Split'!$D:$D,0))),0)</f>
        <v>0</v>
      </c>
      <c r="J273" s="9">
        <f>IFERROR(INDEX('PGY4 AA Encounters IP OP Split'!$M:$M,(MATCH($B:$B,'PGY4 AA Encounters IP OP Split'!$D:$D,0))),0)</f>
        <v>3300.6681478822393</v>
      </c>
      <c r="K273" s="9">
        <f t="shared" si="16"/>
        <v>3300.6681478822393</v>
      </c>
      <c r="L273" s="71">
        <f>INDEX('Revised PGY4 Percent Increases'!J:J,(MATCH(H:H,'Revised PGY4 Percent Increases'!A:A,0)))</f>
        <v>0.68648060123945576</v>
      </c>
      <c r="M273" s="9">
        <f t="shared" si="17"/>
        <v>2265.8446546501204</v>
      </c>
      <c r="N273" s="4">
        <f t="shared" si="18"/>
        <v>0</v>
      </c>
      <c r="O273" s="4">
        <f t="shared" si="19"/>
        <v>2265.8446546501204</v>
      </c>
      <c r="P273" s="9">
        <f>IFERROR(INDEX('IP UPL Gap Data'!$I:$I,(MATCH($B:$B,'IP UPL Gap Data'!$D:$D,0))),0)</f>
        <v>0</v>
      </c>
      <c r="Q273" s="9">
        <f>IFERROR(INDEX('IP UPL Gap Data'!$J:$J,(MATCH($B:$B,'IP UPL Gap Data'!$D:$D,0))),0)</f>
        <v>0</v>
      </c>
      <c r="R273" s="9">
        <f>IFERROR(INDEX('OP UPL Gap Data'!G:G,(MATCH('UPL UHRIP Analysis by Provider'!$B:$B,'OP UPL Gap Data'!$D:$D,0))),0)</f>
        <v>31763.771060567469</v>
      </c>
      <c r="S273" s="9">
        <f>IFERROR(INDEX('OP UPL Gap Data'!H:H,(MATCH('UPL UHRIP Analysis by Provider'!$B:$B,'OP UPL Gap Data'!$D:$D,0))),0)</f>
        <v>3567.7240797546015</v>
      </c>
      <c r="T273" s="4">
        <f>IFERROR(INDEX('IP UPL Gap Data'!$H:$H,(MATCH($B:$B,'IP UPL Gap Data'!$D:$D,0))),0)</f>
        <v>0</v>
      </c>
      <c r="U273" s="4">
        <f>IFERROR(INDEX('OP UPL Gap Data'!I:I,(MATCH('UPL UHRIP Analysis by Provider'!B:B,'OP UPL Gap Data'!D:D,0))),0)</f>
        <v>28196.046980812869</v>
      </c>
      <c r="V273" s="4">
        <f>IFERROR(INDEX('IP UPL Gap Data'!$N:$N,(MATCH($B:$B,'IP UPL Gap Data'!$D:$D,0))),0)</f>
        <v>0</v>
      </c>
    </row>
    <row r="274" spans="1:22">
      <c r="A274" s="10" t="s">
        <v>760</v>
      </c>
      <c r="B274" s="13" t="s">
        <v>760</v>
      </c>
      <c r="C274" s="11" t="s">
        <v>761</v>
      </c>
      <c r="D274" s="11"/>
      <c r="E274" s="12" t="s">
        <v>762</v>
      </c>
      <c r="F274" s="11" t="s">
        <v>226</v>
      </c>
      <c r="G274" s="11" t="s">
        <v>1538</v>
      </c>
      <c r="H274" s="13" t="s">
        <v>1627</v>
      </c>
      <c r="I274" s="9">
        <f>IFERROR(INDEX('PGY4 AA Encounters IP OP Split'!$L:$L,(MATCH($B:$B,'PGY4 AA Encounters IP OP Split'!$D:$D,0))),0)</f>
        <v>2258230.1900403188</v>
      </c>
      <c r="J274" s="9">
        <f>IFERROR(INDEX('PGY4 AA Encounters IP OP Split'!$M:$M,(MATCH($B:$B,'PGY4 AA Encounters IP OP Split'!$D:$D,0))),0)</f>
        <v>3129348.4487238149</v>
      </c>
      <c r="K274" s="9">
        <f t="shared" si="16"/>
        <v>5387578.6387641337</v>
      </c>
      <c r="L274" s="71">
        <f>INDEX('Revised PGY4 Percent Increases'!J:J,(MATCH(H:H,'Revised PGY4 Percent Increases'!A:A,0)))</f>
        <v>0.68648060123945576</v>
      </c>
      <c r="M274" s="9">
        <f t="shared" si="17"/>
        <v>3698468.2231636513</v>
      </c>
      <c r="N274" s="4">
        <f t="shared" si="18"/>
        <v>1550231.2185959686</v>
      </c>
      <c r="O274" s="4">
        <f t="shared" si="19"/>
        <v>2148237.0045676827</v>
      </c>
      <c r="P274" s="9">
        <f>IFERROR(INDEX('IP UPL Gap Data'!$I:$I,(MATCH($B:$B,'IP UPL Gap Data'!$D:$D,0))),0)</f>
        <v>3769464.405910057</v>
      </c>
      <c r="Q274" s="9">
        <f>IFERROR(INDEX('IP UPL Gap Data'!$J:$J,(MATCH($B:$B,'IP UPL Gap Data'!$D:$D,0))),0)</f>
        <v>2322566.940613497</v>
      </c>
      <c r="R274" s="9">
        <f>IFERROR(INDEX('OP UPL Gap Data'!G:G,(MATCH('UPL UHRIP Analysis by Provider'!$B:$B,'OP UPL Gap Data'!$D:$D,0))),0)</f>
        <v>7368696.2622173969</v>
      </c>
      <c r="S274" s="9">
        <f>IFERROR(INDEX('OP UPL Gap Data'!H:H,(MATCH('UPL UHRIP Analysis by Provider'!$B:$B,'OP UPL Gap Data'!$D:$D,0))),0)</f>
        <v>2723470.8050613496</v>
      </c>
      <c r="T274" s="4">
        <f>IFERROR(INDEX('IP UPL Gap Data'!$H:$H,(MATCH($B:$B,'IP UPL Gap Data'!$D:$D,0))),0)</f>
        <v>1446897.46529656</v>
      </c>
      <c r="U274" s="4">
        <f>IFERROR(INDEX('OP UPL Gap Data'!I:I,(MATCH('UPL UHRIP Analysis by Provider'!B:B,'OP UPL Gap Data'!D:D,0))),0)</f>
        <v>4645225.4571560472</v>
      </c>
      <c r="V274" s="4">
        <f>IFERROR(INDEX('IP UPL Gap Data'!$N:$N,(MATCH($B:$B,'IP UPL Gap Data'!$D:$D,0))),0)</f>
        <v>0</v>
      </c>
    </row>
    <row r="275" spans="1:22" ht="23.5">
      <c r="A275" s="10" t="s">
        <v>766</v>
      </c>
      <c r="B275" s="13" t="s">
        <v>766</v>
      </c>
      <c r="C275" s="11" t="s">
        <v>767</v>
      </c>
      <c r="D275" s="11"/>
      <c r="E275" s="12" t="s">
        <v>768</v>
      </c>
      <c r="F275" s="11" t="s">
        <v>226</v>
      </c>
      <c r="G275" s="11" t="s">
        <v>1538</v>
      </c>
      <c r="H275" s="13" t="s">
        <v>1627</v>
      </c>
      <c r="I275" s="9">
        <f>IFERROR(INDEX('PGY4 AA Encounters IP OP Split'!$L:$L,(MATCH($B:$B,'PGY4 AA Encounters IP OP Split'!$D:$D,0))),0)</f>
        <v>10761415.74882159</v>
      </c>
      <c r="J275" s="9">
        <f>IFERROR(INDEX('PGY4 AA Encounters IP OP Split'!$M:$M,(MATCH($B:$B,'PGY4 AA Encounters IP OP Split'!$D:$D,0))),0)</f>
        <v>3725971.2670734972</v>
      </c>
      <c r="K275" s="9">
        <f t="shared" si="16"/>
        <v>14487387.015895087</v>
      </c>
      <c r="L275" s="71">
        <f>INDEX('Revised PGY4 Percent Increases'!J:J,(MATCH(H:H,'Revised PGY4 Percent Increases'!A:A,0)))</f>
        <v>0.68648060123945576</v>
      </c>
      <c r="M275" s="9">
        <f t="shared" si="17"/>
        <v>9945310.1490603443</v>
      </c>
      <c r="N275" s="4">
        <f t="shared" si="18"/>
        <v>7387503.1534387935</v>
      </c>
      <c r="O275" s="4">
        <f t="shared" si="19"/>
        <v>2557806.9956215513</v>
      </c>
      <c r="P275" s="9">
        <f>IFERROR(INDEX('IP UPL Gap Data'!$I:$I,(MATCH($B:$B,'IP UPL Gap Data'!$D:$D,0))),0)</f>
        <v>17030818.32740093</v>
      </c>
      <c r="Q275" s="9">
        <f>IFERROR(INDEX('IP UPL Gap Data'!$J:$J,(MATCH($B:$B,'IP UPL Gap Data'!$D:$D,0))),0)</f>
        <v>11749730.236809816</v>
      </c>
      <c r="R275" s="9">
        <f>IFERROR(INDEX('OP UPL Gap Data'!G:G,(MATCH('UPL UHRIP Analysis by Provider'!$B:$B,'OP UPL Gap Data'!$D:$D,0))),0)</f>
        <v>10907072.693413841</v>
      </c>
      <c r="S275" s="9">
        <f>IFERROR(INDEX('OP UPL Gap Data'!H:H,(MATCH('UPL UHRIP Analysis by Provider'!$B:$B,'OP UPL Gap Data'!$D:$D,0))),0)</f>
        <v>3090951.2983742324</v>
      </c>
      <c r="T275" s="4">
        <f>IFERROR(INDEX('IP UPL Gap Data'!$H:$H,(MATCH($B:$B,'IP UPL Gap Data'!$D:$D,0))),0)</f>
        <v>5281088.090591114</v>
      </c>
      <c r="U275" s="4">
        <f>IFERROR(INDEX('OP UPL Gap Data'!I:I,(MATCH('UPL UHRIP Analysis by Provider'!B:B,'OP UPL Gap Data'!D:D,0))),0)</f>
        <v>7816121.3950396087</v>
      </c>
      <c r="V275" s="4">
        <f>IFERROR(INDEX('IP UPL Gap Data'!$N:$N,(MATCH($B:$B,'IP UPL Gap Data'!$D:$D,0))),0)</f>
        <v>0</v>
      </c>
    </row>
    <row r="276" spans="1:22">
      <c r="A276" s="10" t="s">
        <v>898</v>
      </c>
      <c r="B276" s="13" t="s">
        <v>898</v>
      </c>
      <c r="C276" s="11" t="s">
        <v>899</v>
      </c>
      <c r="D276" s="11"/>
      <c r="E276" s="12" t="s">
        <v>900</v>
      </c>
      <c r="F276" s="11" t="s">
        <v>226</v>
      </c>
      <c r="G276" s="11" t="s">
        <v>1538</v>
      </c>
      <c r="H276" s="13" t="s">
        <v>1627</v>
      </c>
      <c r="I276" s="9">
        <f>IFERROR(INDEX('PGY4 AA Encounters IP OP Split'!$L:$L,(MATCH($B:$B,'PGY4 AA Encounters IP OP Split'!$D:$D,0))),0)</f>
        <v>4983426.884003927</v>
      </c>
      <c r="J276" s="9">
        <f>IFERROR(INDEX('PGY4 AA Encounters IP OP Split'!$M:$M,(MATCH($B:$B,'PGY4 AA Encounters IP OP Split'!$D:$D,0))),0)</f>
        <v>2860663.4170484743</v>
      </c>
      <c r="K276" s="9">
        <f t="shared" si="16"/>
        <v>7844090.3010524008</v>
      </c>
      <c r="L276" s="71">
        <f>INDEX('Revised PGY4 Percent Increases'!J:J,(MATCH(H:H,'Revised PGY4 Percent Increases'!A:A,0)))</f>
        <v>0.68648060123945576</v>
      </c>
      <c r="M276" s="9">
        <f t="shared" si="17"/>
        <v>5384815.8260430358</v>
      </c>
      <c r="N276" s="4">
        <f t="shared" si="18"/>
        <v>3421025.8835638831</v>
      </c>
      <c r="O276" s="4">
        <f t="shared" si="19"/>
        <v>1963789.9424791527</v>
      </c>
      <c r="P276" s="9">
        <f>IFERROR(INDEX('IP UPL Gap Data'!$I:$I,(MATCH($B:$B,'IP UPL Gap Data'!$D:$D,0))),0)</f>
        <v>6147668.4112906</v>
      </c>
      <c r="Q276" s="9">
        <f>IFERROR(INDEX('IP UPL Gap Data'!$J:$J,(MATCH($B:$B,'IP UPL Gap Data'!$D:$D,0))),0)</f>
        <v>4615940.1954907971</v>
      </c>
      <c r="R276" s="9">
        <f>IFERROR(INDEX('OP UPL Gap Data'!G:G,(MATCH('UPL UHRIP Analysis by Provider'!$B:$B,'OP UPL Gap Data'!$D:$D,0))),0)</f>
        <v>4999560.4316791603</v>
      </c>
      <c r="S276" s="9">
        <f>IFERROR(INDEX('OP UPL Gap Data'!H:H,(MATCH('UPL UHRIP Analysis by Provider'!$B:$B,'OP UPL Gap Data'!$D:$D,0))),0)</f>
        <v>1974717.4530368089</v>
      </c>
      <c r="T276" s="4">
        <f>IFERROR(INDEX('IP UPL Gap Data'!$H:$H,(MATCH($B:$B,'IP UPL Gap Data'!$D:$D,0))),0)</f>
        <v>1531728.2157998029</v>
      </c>
      <c r="U276" s="4">
        <f>IFERROR(INDEX('OP UPL Gap Data'!I:I,(MATCH('UPL UHRIP Analysis by Provider'!B:B,'OP UPL Gap Data'!D:D,0))),0)</f>
        <v>3024842.9786423515</v>
      </c>
      <c r="V276" s="4">
        <f>IFERROR(INDEX('IP UPL Gap Data'!$N:$N,(MATCH($B:$B,'IP UPL Gap Data'!$D:$D,0))),0)</f>
        <v>0</v>
      </c>
    </row>
    <row r="277" spans="1:22" ht="23.5">
      <c r="A277" s="10" t="s">
        <v>997</v>
      </c>
      <c r="B277" s="13" t="s">
        <v>997</v>
      </c>
      <c r="C277" s="11" t="s">
        <v>998</v>
      </c>
      <c r="D277" s="11"/>
      <c r="E277" s="12" t="s">
        <v>999</v>
      </c>
      <c r="F277" s="11" t="s">
        <v>226</v>
      </c>
      <c r="G277" s="11" t="s">
        <v>1538</v>
      </c>
      <c r="H277" s="13" t="s">
        <v>1627</v>
      </c>
      <c r="I277" s="9">
        <f>IFERROR(INDEX('PGY4 AA Encounters IP OP Split'!$L:$L,(MATCH($B:$B,'PGY4 AA Encounters IP OP Split'!$D:$D,0))),0)</f>
        <v>6462439.0012875805</v>
      </c>
      <c r="J277" s="9">
        <f>IFERROR(INDEX('PGY4 AA Encounters IP OP Split'!$M:$M,(MATCH($B:$B,'PGY4 AA Encounters IP OP Split'!$D:$D,0))),0)</f>
        <v>3228774.0772162639</v>
      </c>
      <c r="K277" s="9">
        <f t="shared" si="16"/>
        <v>9691213.0785038434</v>
      </c>
      <c r="L277" s="71">
        <f>INDEX('Revised PGY4 Percent Increases'!J:J,(MATCH(H:H,'Revised PGY4 Percent Increases'!A:A,0)))</f>
        <v>0.68648060123945576</v>
      </c>
      <c r="M277" s="9">
        <f t="shared" si="17"/>
        <v>6652829.7808709955</v>
      </c>
      <c r="N277" s="4">
        <f t="shared" si="18"/>
        <v>4436339.0110772066</v>
      </c>
      <c r="O277" s="4">
        <f t="shared" si="19"/>
        <v>2216490.7697937898</v>
      </c>
      <c r="P277" s="9">
        <f>IFERROR(INDEX('IP UPL Gap Data'!$I:$I,(MATCH($B:$B,'IP UPL Gap Data'!$D:$D,0))),0)</f>
        <v>10660083.40554058</v>
      </c>
      <c r="Q277" s="9">
        <f>IFERROR(INDEX('IP UPL Gap Data'!$J:$J,(MATCH($B:$B,'IP UPL Gap Data'!$D:$D,0))),0)</f>
        <v>5385482.463190184</v>
      </c>
      <c r="R277" s="9">
        <f>IFERROR(INDEX('OP UPL Gap Data'!G:G,(MATCH('UPL UHRIP Analysis by Provider'!$B:$B,'OP UPL Gap Data'!$D:$D,0))),0)</f>
        <v>9738351.7834648415</v>
      </c>
      <c r="S277" s="9">
        <f>IFERROR(INDEX('OP UPL Gap Data'!H:H,(MATCH('UPL UHRIP Analysis by Provider'!$B:$B,'OP UPL Gap Data'!$D:$D,0))),0)</f>
        <v>2445584.0853680982</v>
      </c>
      <c r="T277" s="4">
        <f>IFERROR(INDEX('IP UPL Gap Data'!$H:$H,(MATCH($B:$B,'IP UPL Gap Data'!$D:$D,0))),0)</f>
        <v>5274600.942350396</v>
      </c>
      <c r="U277" s="4">
        <f>IFERROR(INDEX('OP UPL Gap Data'!I:I,(MATCH('UPL UHRIP Analysis by Provider'!B:B,'OP UPL Gap Data'!D:D,0))),0)</f>
        <v>7292767.6980967429</v>
      </c>
      <c r="V277" s="4">
        <f>IFERROR(INDEX('IP UPL Gap Data'!$N:$N,(MATCH($B:$B,'IP UPL Gap Data'!$D:$D,0))),0)</f>
        <v>0</v>
      </c>
    </row>
    <row r="278" spans="1:22">
      <c r="A278" s="10" t="s">
        <v>1009</v>
      </c>
      <c r="B278" s="13" t="s">
        <v>1009</v>
      </c>
      <c r="C278" s="11" t="s">
        <v>1010</v>
      </c>
      <c r="D278" s="11"/>
      <c r="E278" s="12" t="s">
        <v>1011</v>
      </c>
      <c r="F278" s="11" t="s">
        <v>226</v>
      </c>
      <c r="G278" s="11" t="s">
        <v>1538</v>
      </c>
      <c r="H278" s="13" t="s">
        <v>1627</v>
      </c>
      <c r="I278" s="9">
        <f>IFERROR(INDEX('PGY4 AA Encounters IP OP Split'!$L:$L,(MATCH($B:$B,'PGY4 AA Encounters IP OP Split'!$D:$D,0))),0)</f>
        <v>7928667.7183851982</v>
      </c>
      <c r="J278" s="9">
        <f>IFERROR(INDEX('PGY4 AA Encounters IP OP Split'!$M:$M,(MATCH($B:$B,'PGY4 AA Encounters IP OP Split'!$D:$D,0))),0)</f>
        <v>3496703.0254747476</v>
      </c>
      <c r="K278" s="9">
        <f t="shared" si="16"/>
        <v>11425370.743859947</v>
      </c>
      <c r="L278" s="71">
        <f>INDEX('Revised PGY4 Percent Increases'!J:J,(MATCH(H:H,'Revised PGY4 Percent Increases'!A:A,0)))</f>
        <v>0.68648060123945576</v>
      </c>
      <c r="M278" s="9">
        <f t="shared" si="17"/>
        <v>7843295.3776286645</v>
      </c>
      <c r="N278" s="4">
        <f t="shared" si="18"/>
        <v>5442876.5823449343</v>
      </c>
      <c r="O278" s="4">
        <f t="shared" si="19"/>
        <v>2400418.7952837287</v>
      </c>
      <c r="P278" s="9">
        <f>IFERROR(INDEX('IP UPL Gap Data'!$I:$I,(MATCH($B:$B,'IP UPL Gap Data'!$D:$D,0))),0)</f>
        <v>9317811.3881774023</v>
      </c>
      <c r="Q278" s="9">
        <f>IFERROR(INDEX('IP UPL Gap Data'!$J:$J,(MATCH($B:$B,'IP UPL Gap Data'!$D:$D,0))),0)</f>
        <v>6344467.8179141106</v>
      </c>
      <c r="R278" s="9">
        <f>IFERROR(INDEX('OP UPL Gap Data'!G:G,(MATCH('UPL UHRIP Analysis by Provider'!$B:$B,'OP UPL Gap Data'!$D:$D,0))),0)</f>
        <v>9290730.2982962951</v>
      </c>
      <c r="S278" s="9">
        <f>IFERROR(INDEX('OP UPL Gap Data'!H:H,(MATCH('UPL UHRIP Analysis by Provider'!$B:$B,'OP UPL Gap Data'!$D:$D,0))),0)</f>
        <v>2579003.1947546005</v>
      </c>
      <c r="T278" s="4">
        <f>IFERROR(INDEX('IP UPL Gap Data'!$H:$H,(MATCH($B:$B,'IP UPL Gap Data'!$D:$D,0))),0)</f>
        <v>2973343.5702632917</v>
      </c>
      <c r="U278" s="4">
        <f>IFERROR(INDEX('OP UPL Gap Data'!I:I,(MATCH('UPL UHRIP Analysis by Provider'!B:B,'OP UPL Gap Data'!D:D,0))),0)</f>
        <v>6711727.1035416946</v>
      </c>
      <c r="V278" s="4">
        <f>IFERROR(INDEX('IP UPL Gap Data'!$N:$N,(MATCH($B:$B,'IP UPL Gap Data'!$D:$D,0))),0)</f>
        <v>0</v>
      </c>
    </row>
    <row r="279" spans="1:22" ht="23.5">
      <c r="A279" s="10" t="s">
        <v>1015</v>
      </c>
      <c r="B279" s="13" t="s">
        <v>1015</v>
      </c>
      <c r="C279" s="11" t="s">
        <v>1016</v>
      </c>
      <c r="D279" s="11"/>
      <c r="E279" s="12" t="s">
        <v>1017</v>
      </c>
      <c r="F279" s="11" t="s">
        <v>226</v>
      </c>
      <c r="G279" s="11" t="s">
        <v>1538</v>
      </c>
      <c r="H279" s="13" t="s">
        <v>1627</v>
      </c>
      <c r="I279" s="9">
        <f>IFERROR(INDEX('PGY4 AA Encounters IP OP Split'!$L:$L,(MATCH($B:$B,'PGY4 AA Encounters IP OP Split'!$D:$D,0))),0)</f>
        <v>3494938.9238899928</v>
      </c>
      <c r="J279" s="9">
        <f>IFERROR(INDEX('PGY4 AA Encounters IP OP Split'!$M:$M,(MATCH($B:$B,'PGY4 AA Encounters IP OP Split'!$D:$D,0))),0)</f>
        <v>2706240.2558304155</v>
      </c>
      <c r="K279" s="9">
        <f t="shared" si="16"/>
        <v>6201179.1797204083</v>
      </c>
      <c r="L279" s="71">
        <f>INDEX('Revised PGY4 Percent Increases'!J:J,(MATCH(H:H,'Revised PGY4 Percent Increases'!A:A,0)))</f>
        <v>0.68648060123945576</v>
      </c>
      <c r="M279" s="9">
        <f t="shared" si="17"/>
        <v>4256989.2116880612</v>
      </c>
      <c r="N279" s="4">
        <f t="shared" si="18"/>
        <v>2399207.7737671789</v>
      </c>
      <c r="O279" s="4">
        <f t="shared" si="19"/>
        <v>1857781.4379208821</v>
      </c>
      <c r="P279" s="9">
        <f>IFERROR(INDEX('IP UPL Gap Data'!$I:$I,(MATCH($B:$B,'IP UPL Gap Data'!$D:$D,0))),0)</f>
        <v>3134262.8661720487</v>
      </c>
      <c r="Q279" s="9">
        <f>IFERROR(INDEX('IP UPL Gap Data'!$J:$J,(MATCH($B:$B,'IP UPL Gap Data'!$D:$D,0))),0)</f>
        <v>1986142.0036196322</v>
      </c>
      <c r="R279" s="9">
        <f>IFERROR(INDEX('OP UPL Gap Data'!G:G,(MATCH('UPL UHRIP Analysis by Provider'!$B:$B,'OP UPL Gap Data'!$D:$D,0))),0)</f>
        <v>4290974.0613494152</v>
      </c>
      <c r="S279" s="9">
        <f>IFERROR(INDEX('OP UPL Gap Data'!H:H,(MATCH('UPL UHRIP Analysis by Provider'!$B:$B,'OP UPL Gap Data'!$D:$D,0))),0)</f>
        <v>1902280.1294478527</v>
      </c>
      <c r="T279" s="4">
        <f>IFERROR(INDEX('IP UPL Gap Data'!$H:$H,(MATCH($B:$B,'IP UPL Gap Data'!$D:$D,0))),0)</f>
        <v>1148120.8625524165</v>
      </c>
      <c r="U279" s="4">
        <f>IFERROR(INDEX('OP UPL Gap Data'!I:I,(MATCH('UPL UHRIP Analysis by Provider'!B:B,'OP UPL Gap Data'!D:D,0))),0)</f>
        <v>2388693.9319015625</v>
      </c>
      <c r="V279" s="4">
        <f>IFERROR(INDEX('IP UPL Gap Data'!$N:$N,(MATCH($B:$B,'IP UPL Gap Data'!$D:$D,0))),0)</f>
        <v>0</v>
      </c>
    </row>
    <row r="280" spans="1:22" ht="23.5">
      <c r="A280" s="10" t="s">
        <v>1024</v>
      </c>
      <c r="B280" s="13" t="s">
        <v>1024</v>
      </c>
      <c r="C280" s="11" t="s">
        <v>1025</v>
      </c>
      <c r="D280" s="11"/>
      <c r="E280" s="12" t="s">
        <v>1026</v>
      </c>
      <c r="F280" s="11" t="s">
        <v>226</v>
      </c>
      <c r="G280" s="11" t="s">
        <v>1538</v>
      </c>
      <c r="H280" s="13" t="s">
        <v>1627</v>
      </c>
      <c r="I280" s="9">
        <f>IFERROR(INDEX('PGY4 AA Encounters IP OP Split'!$L:$L,(MATCH($B:$B,'PGY4 AA Encounters IP OP Split'!$D:$D,0))),0)</f>
        <v>42534427.741306752</v>
      </c>
      <c r="J280" s="9">
        <f>IFERROR(INDEX('PGY4 AA Encounters IP OP Split'!$M:$M,(MATCH($B:$B,'PGY4 AA Encounters IP OP Split'!$D:$D,0))),0)</f>
        <v>22920917.864775337</v>
      </c>
      <c r="K280" s="9">
        <f t="shared" si="16"/>
        <v>65455345.606082089</v>
      </c>
      <c r="L280" s="71">
        <f>INDEX('Revised PGY4 Percent Increases'!J:J,(MATCH(H:H,'Revised PGY4 Percent Increases'!A:A,0)))</f>
        <v>0.68648060123945576</v>
      </c>
      <c r="M280" s="9">
        <f t="shared" si="17"/>
        <v>44933825.005999602</v>
      </c>
      <c r="N280" s="4">
        <f t="shared" si="18"/>
        <v>29199059.529228445</v>
      </c>
      <c r="O280" s="4">
        <f t="shared" si="19"/>
        <v>15734765.476771155</v>
      </c>
      <c r="P280" s="9">
        <f>IFERROR(INDEX('IP UPL Gap Data'!$I:$I,(MATCH($B:$B,'IP UPL Gap Data'!$D:$D,0))),0)</f>
        <v>50117562.416440539</v>
      </c>
      <c r="Q280" s="9">
        <f>IFERROR(INDEX('IP UPL Gap Data'!$J:$J,(MATCH($B:$B,'IP UPL Gap Data'!$D:$D,0))),0)</f>
        <v>37180772.29107362</v>
      </c>
      <c r="R280" s="9">
        <f>IFERROR(INDEX('OP UPL Gap Data'!G:G,(MATCH('UPL UHRIP Analysis by Provider'!$B:$B,'OP UPL Gap Data'!$D:$D,0))),0)</f>
        <v>38389390.753981084</v>
      </c>
      <c r="S280" s="9">
        <f>IFERROR(INDEX('OP UPL Gap Data'!H:H,(MATCH('UPL UHRIP Analysis by Provider'!$B:$B,'OP UPL Gap Data'!$D:$D,0))),0)</f>
        <v>17404326.76426382</v>
      </c>
      <c r="T280" s="4">
        <f>IFERROR(INDEX('IP UPL Gap Data'!$H:$H,(MATCH($B:$B,'IP UPL Gap Data'!$D:$D,0))),0)</f>
        <v>12936790.125366919</v>
      </c>
      <c r="U280" s="4">
        <f>IFERROR(INDEX('OP UPL Gap Data'!I:I,(MATCH('UPL UHRIP Analysis by Provider'!B:B,'OP UPL Gap Data'!D:D,0))),0)</f>
        <v>20985063.989717264</v>
      </c>
      <c r="V280" s="4">
        <f>IFERROR(INDEX('IP UPL Gap Data'!$N:$N,(MATCH($B:$B,'IP UPL Gap Data'!$D:$D,0))),0)</f>
        <v>0</v>
      </c>
    </row>
    <row r="281" spans="1:22">
      <c r="A281" s="10" t="s">
        <v>1536</v>
      </c>
      <c r="B281" s="13" t="s">
        <v>1536</v>
      </c>
      <c r="C281" s="11" t="s">
        <v>1537</v>
      </c>
      <c r="D281" s="11"/>
      <c r="E281" s="12" t="s">
        <v>930</v>
      </c>
      <c r="F281" s="11" t="s">
        <v>226</v>
      </c>
      <c r="G281" s="11" t="s">
        <v>1538</v>
      </c>
      <c r="H281" s="13" t="s">
        <v>1627</v>
      </c>
      <c r="I281" s="9">
        <f>IFERROR(INDEX('PGY4 AA Encounters IP OP Split'!$L:$L,(MATCH($B:$B,'PGY4 AA Encounters IP OP Split'!$D:$D,0))),0)</f>
        <v>0</v>
      </c>
      <c r="J281" s="9">
        <f>IFERROR(INDEX('PGY4 AA Encounters IP OP Split'!$M:$M,(MATCH($B:$B,'PGY4 AA Encounters IP OP Split'!$D:$D,0))),0)</f>
        <v>0</v>
      </c>
      <c r="K281" s="9">
        <f t="shared" si="16"/>
        <v>0</v>
      </c>
      <c r="L281" s="71">
        <f>INDEX('Revised PGY4 Percent Increases'!J:J,(MATCH(H:H,'Revised PGY4 Percent Increases'!A:A,0)))</f>
        <v>0.68648060123945576</v>
      </c>
      <c r="M281" s="9">
        <f t="shared" si="17"/>
        <v>0</v>
      </c>
      <c r="N281" s="4">
        <f t="shared" si="18"/>
        <v>0</v>
      </c>
      <c r="O281" s="4">
        <f t="shared" si="19"/>
        <v>0</v>
      </c>
      <c r="P281" s="9">
        <f>IFERROR(INDEX('IP UPL Gap Data'!$I:$I,(MATCH($B:$B,'IP UPL Gap Data'!$D:$D,0))),0)</f>
        <v>0</v>
      </c>
      <c r="Q281" s="9">
        <f>IFERROR(INDEX('IP UPL Gap Data'!$J:$J,(MATCH($B:$B,'IP UPL Gap Data'!$D:$D,0))),0)</f>
        <v>0</v>
      </c>
      <c r="R281" s="9">
        <f>IFERROR(INDEX('OP UPL Gap Data'!G:G,(MATCH('UPL UHRIP Analysis by Provider'!$B:$B,'OP UPL Gap Data'!$D:$D,0))),0)</f>
        <v>0</v>
      </c>
      <c r="S281" s="9">
        <f>IFERROR(INDEX('OP UPL Gap Data'!H:H,(MATCH('UPL UHRIP Analysis by Provider'!$B:$B,'OP UPL Gap Data'!$D:$D,0))),0)</f>
        <v>0</v>
      </c>
      <c r="T281" s="4">
        <f>IFERROR(INDEX('IP UPL Gap Data'!$H:$H,(MATCH($B:$B,'IP UPL Gap Data'!$D:$D,0))),0)</f>
        <v>0</v>
      </c>
      <c r="U281" s="4">
        <f>IFERROR(INDEX('OP UPL Gap Data'!I:I,(MATCH('UPL UHRIP Analysis by Provider'!B:B,'OP UPL Gap Data'!D:D,0))),0)</f>
        <v>0</v>
      </c>
      <c r="V281" s="4">
        <f>IFERROR(INDEX('IP UPL Gap Data'!$N:$N,(MATCH($B:$B,'IP UPL Gap Data'!$D:$D,0))),0)</f>
        <v>0</v>
      </c>
    </row>
    <row r="282" spans="1:22" ht="23.5">
      <c r="A282" s="10" t="s">
        <v>1542</v>
      </c>
      <c r="B282" s="13" t="s">
        <v>1542</v>
      </c>
      <c r="C282" s="11" t="s">
        <v>1543</v>
      </c>
      <c r="D282" s="11"/>
      <c r="E282" s="12" t="s">
        <v>1544</v>
      </c>
      <c r="F282" s="11" t="s">
        <v>226</v>
      </c>
      <c r="G282" s="11" t="s">
        <v>1538</v>
      </c>
      <c r="H282" s="13" t="s">
        <v>1627</v>
      </c>
      <c r="I282" s="9">
        <f>IFERROR(INDEX('PGY4 AA Encounters IP OP Split'!$L:$L,(MATCH($B:$B,'PGY4 AA Encounters IP OP Split'!$D:$D,0))),0)</f>
        <v>0</v>
      </c>
      <c r="J282" s="9">
        <f>IFERROR(INDEX('PGY4 AA Encounters IP OP Split'!$M:$M,(MATCH($B:$B,'PGY4 AA Encounters IP OP Split'!$D:$D,0))),0)</f>
        <v>989.89283074172374</v>
      </c>
      <c r="K282" s="9">
        <f t="shared" si="16"/>
        <v>989.89283074172374</v>
      </c>
      <c r="L282" s="71">
        <f>INDEX('Revised PGY4 Percent Increases'!J:J,(MATCH(H:H,'Revised PGY4 Percent Increases'!A:A,0)))</f>
        <v>0.68648060123945576</v>
      </c>
      <c r="M282" s="9">
        <f t="shared" si="17"/>
        <v>679.54222561020538</v>
      </c>
      <c r="N282" s="4">
        <f t="shared" si="18"/>
        <v>0</v>
      </c>
      <c r="O282" s="4">
        <f t="shared" si="19"/>
        <v>679.54222561020538</v>
      </c>
      <c r="P282" s="9">
        <f>IFERROR(INDEX('IP UPL Gap Data'!$I:$I,(MATCH($B:$B,'IP UPL Gap Data'!$D:$D,0))),0)</f>
        <v>0</v>
      </c>
      <c r="Q282" s="9">
        <f>IFERROR(INDEX('IP UPL Gap Data'!$J:$J,(MATCH($B:$B,'IP UPL Gap Data'!$D:$D,0))),0)</f>
        <v>0</v>
      </c>
      <c r="R282" s="9">
        <f>IFERROR(INDEX('OP UPL Gap Data'!G:G,(MATCH('UPL UHRIP Analysis by Provider'!$B:$B,'OP UPL Gap Data'!$D:$D,0))),0)</f>
        <v>0</v>
      </c>
      <c r="S282" s="9">
        <f>IFERROR(INDEX('OP UPL Gap Data'!H:H,(MATCH('UPL UHRIP Analysis by Provider'!$B:$B,'OP UPL Gap Data'!$D:$D,0))),0)</f>
        <v>0</v>
      </c>
      <c r="T282" s="4">
        <f>IFERROR(INDEX('IP UPL Gap Data'!$H:$H,(MATCH($B:$B,'IP UPL Gap Data'!$D:$D,0))),0)</f>
        <v>0</v>
      </c>
      <c r="U282" s="4">
        <f>IFERROR(INDEX('OP UPL Gap Data'!I:I,(MATCH('UPL UHRIP Analysis by Provider'!B:B,'OP UPL Gap Data'!D:D,0))),0)</f>
        <v>0</v>
      </c>
      <c r="V282" s="4">
        <f>IFERROR(INDEX('IP UPL Gap Data'!$N:$N,(MATCH($B:$B,'IP UPL Gap Data'!$D:$D,0))),0)</f>
        <v>0</v>
      </c>
    </row>
    <row r="283" spans="1:22" ht="23.5">
      <c r="A283" s="10" t="s">
        <v>1569</v>
      </c>
      <c r="B283" s="13" t="s">
        <v>1569</v>
      </c>
      <c r="C283" s="11" t="s">
        <v>1570</v>
      </c>
      <c r="D283" s="11"/>
      <c r="E283" s="12" t="s">
        <v>1571</v>
      </c>
      <c r="F283" s="11" t="s">
        <v>226</v>
      </c>
      <c r="G283" s="11" t="s">
        <v>1538</v>
      </c>
      <c r="H283" s="13" t="s">
        <v>1627</v>
      </c>
      <c r="I283" s="9">
        <f>IFERROR(INDEX('PGY4 AA Encounters IP OP Split'!$L:$L,(MATCH($B:$B,'PGY4 AA Encounters IP OP Split'!$D:$D,0))),0)</f>
        <v>145009.52950113971</v>
      </c>
      <c r="J283" s="9">
        <f>IFERROR(INDEX('PGY4 AA Encounters IP OP Split'!$M:$M,(MATCH($B:$B,'PGY4 AA Encounters IP OP Split'!$D:$D,0))),0)</f>
        <v>0</v>
      </c>
      <c r="K283" s="9">
        <f t="shared" si="16"/>
        <v>145009.52950113971</v>
      </c>
      <c r="L283" s="71">
        <f>INDEX('Revised PGY4 Percent Increases'!J:J,(MATCH(H:H,'Revised PGY4 Percent Increases'!A:A,0)))</f>
        <v>0.68648060123945576</v>
      </c>
      <c r="M283" s="9">
        <f t="shared" si="17"/>
        <v>99546.228997392987</v>
      </c>
      <c r="N283" s="4">
        <f t="shared" si="18"/>
        <v>99546.228997392987</v>
      </c>
      <c r="O283" s="4">
        <f t="shared" si="19"/>
        <v>0</v>
      </c>
      <c r="P283" s="9">
        <f>IFERROR(INDEX('IP UPL Gap Data'!$I:$I,(MATCH($B:$B,'IP UPL Gap Data'!$D:$D,0))),0)</f>
        <v>388338.52451004105</v>
      </c>
      <c r="Q283" s="9">
        <f>IFERROR(INDEX('IP UPL Gap Data'!$J:$J,(MATCH($B:$B,'IP UPL Gap Data'!$D:$D,0))),0)</f>
        <v>117604.16104294482</v>
      </c>
      <c r="R283" s="9">
        <f>IFERROR(INDEX('OP UPL Gap Data'!G:G,(MATCH('UPL UHRIP Analysis by Provider'!$B:$B,'OP UPL Gap Data'!$D:$D,0))),0)</f>
        <v>0</v>
      </c>
      <c r="S283" s="9">
        <f>IFERROR(INDEX('OP UPL Gap Data'!H:H,(MATCH('UPL UHRIP Analysis by Provider'!$B:$B,'OP UPL Gap Data'!$D:$D,0))),0)</f>
        <v>0</v>
      </c>
      <c r="T283" s="4">
        <f>IFERROR(INDEX('IP UPL Gap Data'!$H:$H,(MATCH($B:$B,'IP UPL Gap Data'!$D:$D,0))),0)</f>
        <v>270734.36346709623</v>
      </c>
      <c r="U283" s="4">
        <f>IFERROR(INDEX('OP UPL Gap Data'!I:I,(MATCH('UPL UHRIP Analysis by Provider'!B:B,'OP UPL Gap Data'!D:D,0))),0)</f>
        <v>0</v>
      </c>
      <c r="V283" s="4">
        <f>IFERROR(INDEX('IP UPL Gap Data'!$N:$N,(MATCH($B:$B,'IP UPL Gap Data'!$D:$D,0))),0)</f>
        <v>0</v>
      </c>
    </row>
    <row r="284" spans="1:22" ht="23.5">
      <c r="A284" s="10" t="s">
        <v>1594</v>
      </c>
      <c r="B284" s="13" t="s">
        <v>1594</v>
      </c>
      <c r="C284" s="11" t="s">
        <v>1595</v>
      </c>
      <c r="D284" s="11"/>
      <c r="E284" s="12" t="s">
        <v>1596</v>
      </c>
      <c r="F284" s="11" t="s">
        <v>226</v>
      </c>
      <c r="G284" s="11" t="s">
        <v>1538</v>
      </c>
      <c r="H284" s="13" t="s">
        <v>1627</v>
      </c>
      <c r="I284" s="9">
        <f>IFERROR(INDEX('PGY4 AA Encounters IP OP Split'!$L:$L,(MATCH($B:$B,'PGY4 AA Encounters IP OP Split'!$D:$D,0))),0)</f>
        <v>50758.662254290684</v>
      </c>
      <c r="J284" s="9">
        <f>IFERROR(INDEX('PGY4 AA Encounters IP OP Split'!$M:$M,(MATCH($B:$B,'PGY4 AA Encounters IP OP Split'!$D:$D,0))),0)</f>
        <v>0</v>
      </c>
      <c r="K284" s="9">
        <f t="shared" si="16"/>
        <v>50758.662254290684</v>
      </c>
      <c r="L284" s="71">
        <f>INDEX('Revised PGY4 Percent Increases'!J:J,(MATCH(H:H,'Revised PGY4 Percent Increases'!A:A,0)))</f>
        <v>0.68648060123945576</v>
      </c>
      <c r="M284" s="9">
        <f t="shared" si="17"/>
        <v>34844.83698243594</v>
      </c>
      <c r="N284" s="4">
        <f t="shared" si="18"/>
        <v>34844.83698243594</v>
      </c>
      <c r="O284" s="4">
        <f t="shared" si="19"/>
        <v>0</v>
      </c>
      <c r="P284" s="9">
        <f>IFERROR(INDEX('IP UPL Gap Data'!$I:$I,(MATCH($B:$B,'IP UPL Gap Data'!$D:$D,0))),0)</f>
        <v>0</v>
      </c>
      <c r="Q284" s="9">
        <f>IFERROR(INDEX('IP UPL Gap Data'!$J:$J,(MATCH($B:$B,'IP UPL Gap Data'!$D:$D,0))),0)</f>
        <v>0</v>
      </c>
      <c r="R284" s="9">
        <f>IFERROR(INDEX('OP UPL Gap Data'!G:G,(MATCH('UPL UHRIP Analysis by Provider'!$B:$B,'OP UPL Gap Data'!$D:$D,0))),0)</f>
        <v>0</v>
      </c>
      <c r="S284" s="9">
        <f>IFERROR(INDEX('OP UPL Gap Data'!H:H,(MATCH('UPL UHRIP Analysis by Provider'!$B:$B,'OP UPL Gap Data'!$D:$D,0))),0)</f>
        <v>0</v>
      </c>
      <c r="T284" s="4">
        <f>IFERROR(INDEX('IP UPL Gap Data'!$H:$H,(MATCH($B:$B,'IP UPL Gap Data'!$D:$D,0))),0)</f>
        <v>0</v>
      </c>
      <c r="U284" s="4">
        <f>IFERROR(INDEX('OP UPL Gap Data'!I:I,(MATCH('UPL UHRIP Analysis by Provider'!B:B,'OP UPL Gap Data'!D:D,0))),0)</f>
        <v>0</v>
      </c>
      <c r="V284" s="4">
        <f>IFERROR(INDEX('IP UPL Gap Data'!$N:$N,(MATCH($B:$B,'IP UPL Gap Data'!$D:$D,0))),0)</f>
        <v>0</v>
      </c>
    </row>
    <row r="285" spans="1:22">
      <c r="A285" s="79" t="s">
        <v>2534</v>
      </c>
      <c r="B285" s="79" t="s">
        <v>2534</v>
      </c>
      <c r="C285" s="82" t="s">
        <v>2536</v>
      </c>
      <c r="D285" s="82" t="s">
        <v>2536</v>
      </c>
      <c r="E285" s="85" t="s">
        <v>2533</v>
      </c>
      <c r="F285" s="86" t="s">
        <v>226</v>
      </c>
      <c r="G285" s="86" t="s">
        <v>1538</v>
      </c>
      <c r="H285" s="87" t="s">
        <v>1627</v>
      </c>
      <c r="I285" s="9">
        <f>IFERROR(INDEX('PGY4 AA Encounters IP OP Split'!$L:$L,(MATCH($B:$B,'PGY4 AA Encounters IP OP Split'!$D:$D,0))),0)</f>
        <v>631444.37831284967</v>
      </c>
      <c r="J285" s="9">
        <f>IFERROR(INDEX('PGY4 AA Encounters IP OP Split'!$M:$M,(MATCH($B:$B,'PGY4 AA Encounters IP OP Split'!$D:$D,0))),0)</f>
        <v>735814.34241814166</v>
      </c>
      <c r="K285" s="9">
        <f t="shared" si="16"/>
        <v>1367258.7207309913</v>
      </c>
      <c r="L285" s="71">
        <f>INDEX('Revised PGY4 Percent Increases'!J:J,(MATCH(H:H,'Revised PGY4 Percent Increases'!A:A,0)))</f>
        <v>0.68648060123945576</v>
      </c>
      <c r="M285" s="9">
        <f t="shared" si="17"/>
        <v>938596.5886573001</v>
      </c>
      <c r="N285" s="4">
        <f t="shared" si="18"/>
        <v>433474.31647347938</v>
      </c>
      <c r="O285" s="4">
        <f t="shared" si="19"/>
        <v>505122.27218382066</v>
      </c>
      <c r="P285" s="9">
        <f>IFERROR(INDEX('IP UPL Gap Data'!$I:$I,(MATCH($B:$B,'IP UPL Gap Data'!$D:$D,0))),0)</f>
        <v>4553573.579875268</v>
      </c>
      <c r="Q285" s="9">
        <f>IFERROR(INDEX('IP UPL Gap Data'!$J:$J,(MATCH($B:$B,'IP UPL Gap Data'!$D:$D,0))),0)</f>
        <v>2246131.1860736194</v>
      </c>
      <c r="R285" s="9">
        <f>IFERROR(INDEX('OP UPL Gap Data'!G:G,(MATCH('UPL UHRIP Analysis by Provider'!$B:$B,'OP UPL Gap Data'!$D:$D,0))),0)</f>
        <v>3113337.3089352753</v>
      </c>
      <c r="S285" s="9">
        <f>IFERROR(INDEX('OP UPL Gap Data'!H:H,(MATCH('UPL UHRIP Analysis by Provider'!$B:$B,'OP UPL Gap Data'!$D:$D,0))),0)</f>
        <v>797300.91733128834</v>
      </c>
      <c r="T285" s="4">
        <f>IFERROR(INDEX('IP UPL Gap Data'!$H:$H,(MATCH($B:$B,'IP UPL Gap Data'!$D:$D,0))),0)</f>
        <v>2307442.3938016486</v>
      </c>
      <c r="U285" s="4">
        <f>IFERROR(INDEX('OP UPL Gap Data'!I:I,(MATCH('UPL UHRIP Analysis by Provider'!B:B,'OP UPL Gap Data'!D:D,0))),0)</f>
        <v>2316036.3916039867</v>
      </c>
      <c r="V285" s="4">
        <f>IFERROR(INDEX('IP UPL Gap Data'!$N:$N,(MATCH($B:$B,'IP UPL Gap Data'!$D:$D,0))),0)</f>
        <v>0</v>
      </c>
    </row>
    <row r="286" spans="1:22">
      <c r="A286" s="10" t="s">
        <v>79</v>
      </c>
      <c r="B286" s="13" t="s">
        <v>79</v>
      </c>
      <c r="C286" s="11" t="s">
        <v>80</v>
      </c>
      <c r="D286" s="11"/>
      <c r="E286" s="12" t="s">
        <v>81</v>
      </c>
      <c r="F286" s="11" t="s">
        <v>1529</v>
      </c>
      <c r="G286" s="11" t="s">
        <v>1538</v>
      </c>
      <c r="H286" s="13" t="s">
        <v>1636</v>
      </c>
      <c r="I286" s="9">
        <f>IFERROR(INDEX('PGY4 AA Encounters IP OP Split'!$L:$L,(MATCH($B:$B,'PGY4 AA Encounters IP OP Split'!$D:$D,0))),0)</f>
        <v>770289.75017951475</v>
      </c>
      <c r="J286" s="9">
        <f>IFERROR(INDEX('PGY4 AA Encounters IP OP Split'!$M:$M,(MATCH($B:$B,'PGY4 AA Encounters IP OP Split'!$D:$D,0))),0)</f>
        <v>498041.28434591112</v>
      </c>
      <c r="K286" s="9">
        <f t="shared" si="16"/>
        <v>1268331.0345254259</v>
      </c>
      <c r="L286" s="71">
        <f>INDEX('Revised PGY4 Percent Increases'!J:J,(MATCH(H:H,'Revised PGY4 Percent Increases'!A:A,0)))</f>
        <v>0.5099999999999999</v>
      </c>
      <c r="M286" s="9">
        <f t="shared" si="17"/>
        <v>646848.82760796708</v>
      </c>
      <c r="N286" s="4">
        <f t="shared" si="18"/>
        <v>392847.77259155246</v>
      </c>
      <c r="O286" s="4">
        <f t="shared" si="19"/>
        <v>254001.05501641461</v>
      </c>
      <c r="P286" s="9">
        <f>IFERROR(INDEX('IP UPL Gap Data'!$I:$I,(MATCH($B:$B,'IP UPL Gap Data'!$D:$D,0))),0)</f>
        <v>721809.42611470888</v>
      </c>
      <c r="Q286" s="9">
        <f>IFERROR(INDEX('IP UPL Gap Data'!$J:$J,(MATCH($B:$B,'IP UPL Gap Data'!$D:$D,0))),0)</f>
        <v>887158.51583333325</v>
      </c>
      <c r="R286" s="9">
        <f>IFERROR(INDEX('OP UPL Gap Data'!G:G,(MATCH('UPL UHRIP Analysis by Provider'!$B:$B,'OP UPL Gap Data'!$D:$D,0))),0)</f>
        <v>652588.80360645009</v>
      </c>
      <c r="S286" s="9">
        <f>IFERROR(INDEX('OP UPL Gap Data'!H:H,(MATCH('UPL UHRIP Analysis by Provider'!$B:$B,'OP UPL Gap Data'!$D:$D,0))),0)</f>
        <v>283002.45416666666</v>
      </c>
      <c r="T286" s="4">
        <f>IFERROR(INDEX('IP UPL Gap Data'!$H:$H,(MATCH($B:$B,'IP UPL Gap Data'!$D:$D,0))),0)</f>
        <v>-165349.08971862437</v>
      </c>
      <c r="U286" s="4">
        <f>IFERROR(INDEX('OP UPL Gap Data'!I:I,(MATCH('UPL UHRIP Analysis by Provider'!B:B,'OP UPL Gap Data'!D:D,0))),0)</f>
        <v>369586.34943978343</v>
      </c>
      <c r="V286" s="4">
        <f>IFERROR(INDEX('IP UPL Gap Data'!$N:$N,(MATCH($B:$B,'IP UPL Gap Data'!$D:$D,0))),0)</f>
        <v>0</v>
      </c>
    </row>
    <row r="287" spans="1:22">
      <c r="A287" s="10" t="s">
        <v>283</v>
      </c>
      <c r="B287" s="13" t="s">
        <v>283</v>
      </c>
      <c r="C287" s="11" t="s">
        <v>284</v>
      </c>
      <c r="D287" s="11"/>
      <c r="E287" s="12" t="s">
        <v>285</v>
      </c>
      <c r="F287" s="11" t="s">
        <v>1529</v>
      </c>
      <c r="G287" s="11" t="s">
        <v>1538</v>
      </c>
      <c r="H287" s="13" t="s">
        <v>1636</v>
      </c>
      <c r="I287" s="9">
        <f>IFERROR(INDEX('PGY4 AA Encounters IP OP Split'!$L:$L,(MATCH($B:$B,'PGY4 AA Encounters IP OP Split'!$D:$D,0))),0)</f>
        <v>17512.670654168043</v>
      </c>
      <c r="J287" s="9">
        <f>IFERROR(INDEX('PGY4 AA Encounters IP OP Split'!$M:$M,(MATCH($B:$B,'PGY4 AA Encounters IP OP Split'!$D:$D,0))),0)</f>
        <v>425538.92799427913</v>
      </c>
      <c r="K287" s="9">
        <f t="shared" si="16"/>
        <v>443051.59864844719</v>
      </c>
      <c r="L287" s="71">
        <f>INDEX('Revised PGY4 Percent Increases'!J:J,(MATCH(H:H,'Revised PGY4 Percent Increases'!A:A,0)))</f>
        <v>0.5099999999999999</v>
      </c>
      <c r="M287" s="9">
        <f t="shared" si="17"/>
        <v>225956.31531070801</v>
      </c>
      <c r="N287" s="4">
        <f t="shared" si="18"/>
        <v>8931.4620336256994</v>
      </c>
      <c r="O287" s="4">
        <f t="shared" si="19"/>
        <v>217024.85327708232</v>
      </c>
      <c r="P287" s="9">
        <f>IFERROR(INDEX('IP UPL Gap Data'!$I:$I,(MATCH($B:$B,'IP UPL Gap Data'!$D:$D,0))),0)</f>
        <v>60020.582628316137</v>
      </c>
      <c r="Q287" s="9">
        <f>IFERROR(INDEX('IP UPL Gap Data'!$J:$J,(MATCH($B:$B,'IP UPL Gap Data'!$D:$D,0))),0)</f>
        <v>42073.560833333337</v>
      </c>
      <c r="R287" s="9">
        <f>IFERROR(INDEX('OP UPL Gap Data'!G:G,(MATCH('UPL UHRIP Analysis by Provider'!$B:$B,'OP UPL Gap Data'!$D:$D,0))),0)</f>
        <v>188528.79291627591</v>
      </c>
      <c r="S287" s="9">
        <f>IFERROR(INDEX('OP UPL Gap Data'!H:H,(MATCH('UPL UHRIP Analysis by Provider'!$B:$B,'OP UPL Gap Data'!$D:$D,0))),0)</f>
        <v>409067.45916666673</v>
      </c>
      <c r="T287" s="4">
        <f>IFERROR(INDEX('IP UPL Gap Data'!$H:$H,(MATCH($B:$B,'IP UPL Gap Data'!$D:$D,0))),0)</f>
        <v>17947.0217949828</v>
      </c>
      <c r="U287" s="4">
        <f>IFERROR(INDEX('OP UPL Gap Data'!I:I,(MATCH('UPL UHRIP Analysis by Provider'!B:B,'OP UPL Gap Data'!D:D,0))),0)</f>
        <v>-220538.66625039082</v>
      </c>
      <c r="V287" s="4">
        <f>IFERROR(INDEX('IP UPL Gap Data'!$N:$N,(MATCH($B:$B,'IP UPL Gap Data'!$D:$D,0))),0)</f>
        <v>0</v>
      </c>
    </row>
    <row r="288" spans="1:22" ht="23.5">
      <c r="A288" s="10" t="s">
        <v>375</v>
      </c>
      <c r="B288" s="13" t="s">
        <v>375</v>
      </c>
      <c r="C288" s="11" t="s">
        <v>376</v>
      </c>
      <c r="D288" s="11"/>
      <c r="E288" s="12" t="s">
        <v>377</v>
      </c>
      <c r="F288" s="11" t="s">
        <v>1529</v>
      </c>
      <c r="G288" s="11" t="s">
        <v>1538</v>
      </c>
      <c r="H288" s="13" t="s">
        <v>1636</v>
      </c>
      <c r="I288" s="9">
        <f>IFERROR(INDEX('PGY4 AA Encounters IP OP Split'!$L:$L,(MATCH($B:$B,'PGY4 AA Encounters IP OP Split'!$D:$D,0))),0)</f>
        <v>21435.286585554306</v>
      </c>
      <c r="J288" s="9">
        <f>IFERROR(INDEX('PGY4 AA Encounters IP OP Split'!$M:$M,(MATCH($B:$B,'PGY4 AA Encounters IP OP Split'!$D:$D,0))),0)</f>
        <v>367155.23737232515</v>
      </c>
      <c r="K288" s="9">
        <f t="shared" si="16"/>
        <v>388590.52395787946</v>
      </c>
      <c r="L288" s="71">
        <f>INDEX('Revised PGY4 Percent Increases'!J:J,(MATCH(H:H,'Revised PGY4 Percent Increases'!A:A,0)))</f>
        <v>0.5099999999999999</v>
      </c>
      <c r="M288" s="9">
        <f t="shared" si="17"/>
        <v>198181.16721851847</v>
      </c>
      <c r="N288" s="4">
        <f t="shared" si="18"/>
        <v>10931.996158632694</v>
      </c>
      <c r="O288" s="4">
        <f t="shared" si="19"/>
        <v>187249.17105988579</v>
      </c>
      <c r="P288" s="9">
        <f>IFERROR(INDEX('IP UPL Gap Data'!$I:$I,(MATCH($B:$B,'IP UPL Gap Data'!$D:$D,0))),0)</f>
        <v>64131.422419905044</v>
      </c>
      <c r="Q288" s="9">
        <f>IFERROR(INDEX('IP UPL Gap Data'!$J:$J,(MATCH($B:$B,'IP UPL Gap Data'!$D:$D,0))),0)</f>
        <v>55191.665833333333</v>
      </c>
      <c r="R288" s="9">
        <f>IFERROR(INDEX('OP UPL Gap Data'!G:G,(MATCH('UPL UHRIP Analysis by Provider'!$B:$B,'OP UPL Gap Data'!$D:$D,0))),0)</f>
        <v>333305.69364117878</v>
      </c>
      <c r="S288" s="9">
        <f>IFERROR(INDEX('OP UPL Gap Data'!H:H,(MATCH('UPL UHRIP Analysis by Provider'!$B:$B,'OP UPL Gap Data'!$D:$D,0))),0)</f>
        <v>273444.08666666667</v>
      </c>
      <c r="T288" s="4">
        <f>IFERROR(INDEX('IP UPL Gap Data'!$H:$H,(MATCH($B:$B,'IP UPL Gap Data'!$D:$D,0))),0)</f>
        <v>8939.7565865717115</v>
      </c>
      <c r="U288" s="4">
        <f>IFERROR(INDEX('OP UPL Gap Data'!I:I,(MATCH('UPL UHRIP Analysis by Provider'!B:B,'OP UPL Gap Data'!D:D,0))),0)</f>
        <v>59861.606974512106</v>
      </c>
      <c r="V288" s="4">
        <f>IFERROR(INDEX('IP UPL Gap Data'!$N:$N,(MATCH($B:$B,'IP UPL Gap Data'!$D:$D,0))),0)</f>
        <v>0</v>
      </c>
    </row>
    <row r="289" spans="1:22" ht="23.5">
      <c r="A289" s="10" t="s">
        <v>550</v>
      </c>
      <c r="B289" s="13" t="s">
        <v>550</v>
      </c>
      <c r="C289" s="11" t="s">
        <v>551</v>
      </c>
      <c r="D289" s="11"/>
      <c r="E289" s="12" t="s">
        <v>552</v>
      </c>
      <c r="F289" s="11" t="s">
        <v>1529</v>
      </c>
      <c r="G289" s="11" t="s">
        <v>1538</v>
      </c>
      <c r="H289" s="13" t="s">
        <v>1636</v>
      </c>
      <c r="I289" s="9">
        <f>IFERROR(INDEX('PGY4 AA Encounters IP OP Split'!$L:$L,(MATCH($B:$B,'PGY4 AA Encounters IP OP Split'!$D:$D,0))),0)</f>
        <v>24311.66011513941</v>
      </c>
      <c r="J289" s="9">
        <f>IFERROR(INDEX('PGY4 AA Encounters IP OP Split'!$M:$M,(MATCH($B:$B,'PGY4 AA Encounters IP OP Split'!$D:$D,0))),0)</f>
        <v>459599.85903954052</v>
      </c>
      <c r="K289" s="9">
        <f t="shared" si="16"/>
        <v>483911.5191546799</v>
      </c>
      <c r="L289" s="71">
        <f>INDEX('Revised PGY4 Percent Increases'!J:J,(MATCH(H:H,'Revised PGY4 Percent Increases'!A:A,0)))</f>
        <v>0.5099999999999999</v>
      </c>
      <c r="M289" s="9">
        <f t="shared" si="17"/>
        <v>246794.87476888672</v>
      </c>
      <c r="N289" s="4">
        <f t="shared" si="18"/>
        <v>12398.946658721097</v>
      </c>
      <c r="O289" s="4">
        <f t="shared" si="19"/>
        <v>234395.92811016561</v>
      </c>
      <c r="P289" s="9">
        <f>IFERROR(INDEX('IP UPL Gap Data'!$I:$I,(MATCH($B:$B,'IP UPL Gap Data'!$D:$D,0))),0)</f>
        <v>22698.305257470791</v>
      </c>
      <c r="Q289" s="9">
        <f>IFERROR(INDEX('IP UPL Gap Data'!$J:$J,(MATCH($B:$B,'IP UPL Gap Data'!$D:$D,0))),0)</f>
        <v>8038.0803252032529</v>
      </c>
      <c r="R289" s="9">
        <f>IFERROR(INDEX('OP UPL Gap Data'!G:G,(MATCH('UPL UHRIP Analysis by Provider'!$B:$B,'OP UPL Gap Data'!$D:$D,0))),0)</f>
        <v>297555.46767797263</v>
      </c>
      <c r="S289" s="9">
        <f>IFERROR(INDEX('OP UPL Gap Data'!H:H,(MATCH('UPL UHRIP Analysis by Provider'!$B:$B,'OP UPL Gap Data'!$D:$D,0))),0)</f>
        <v>371462.27719512192</v>
      </c>
      <c r="T289" s="4">
        <f>IFERROR(INDEX('IP UPL Gap Data'!$H:$H,(MATCH($B:$B,'IP UPL Gap Data'!$D:$D,0))),0)</f>
        <v>14660.224932267538</v>
      </c>
      <c r="U289" s="4">
        <f>IFERROR(INDEX('OP UPL Gap Data'!I:I,(MATCH('UPL UHRIP Analysis by Provider'!B:B,'OP UPL Gap Data'!D:D,0))),0)</f>
        <v>-73906.80951714929</v>
      </c>
      <c r="V289" s="4">
        <f>IFERROR(INDEX('IP UPL Gap Data'!$N:$N,(MATCH($B:$B,'IP UPL Gap Data'!$D:$D,0))),0)</f>
        <v>0</v>
      </c>
    </row>
    <row r="290" spans="1:22">
      <c r="A290" s="10" t="s">
        <v>553</v>
      </c>
      <c r="B290" s="13" t="s">
        <v>553</v>
      </c>
      <c r="C290" s="11" t="s">
        <v>554</v>
      </c>
      <c r="D290" s="11"/>
      <c r="E290" s="12" t="s">
        <v>555</v>
      </c>
      <c r="F290" s="11" t="s">
        <v>1529</v>
      </c>
      <c r="G290" s="11" t="s">
        <v>1538</v>
      </c>
      <c r="H290" s="13" t="s">
        <v>1636</v>
      </c>
      <c r="I290" s="9">
        <f>IFERROR(INDEX('PGY4 AA Encounters IP OP Split'!$L:$L,(MATCH($B:$B,'PGY4 AA Encounters IP OP Split'!$D:$D,0))),0)</f>
        <v>55661.930713769252</v>
      </c>
      <c r="J290" s="9">
        <f>IFERROR(INDEX('PGY4 AA Encounters IP OP Split'!$M:$M,(MATCH($B:$B,'PGY4 AA Encounters IP OP Split'!$D:$D,0))),0)</f>
        <v>208859.07383225951</v>
      </c>
      <c r="K290" s="9">
        <f t="shared" si="16"/>
        <v>264521.00454602879</v>
      </c>
      <c r="L290" s="71">
        <f>INDEX('Revised PGY4 Percent Increases'!J:J,(MATCH(H:H,'Revised PGY4 Percent Increases'!A:A,0)))</f>
        <v>0.5099999999999999</v>
      </c>
      <c r="M290" s="9">
        <f t="shared" si="17"/>
        <v>134905.71231847466</v>
      </c>
      <c r="N290" s="4">
        <f t="shared" si="18"/>
        <v>28387.584664022314</v>
      </c>
      <c r="O290" s="4">
        <f t="shared" si="19"/>
        <v>106518.12765445233</v>
      </c>
      <c r="P290" s="9">
        <f>IFERROR(INDEX('IP UPL Gap Data'!$I:$I,(MATCH($B:$B,'IP UPL Gap Data'!$D:$D,0))),0)</f>
        <v>320286.74936924502</v>
      </c>
      <c r="Q290" s="9">
        <f>IFERROR(INDEX('IP UPL Gap Data'!$J:$J,(MATCH($B:$B,'IP UPL Gap Data'!$D:$D,0))),0)</f>
        <v>139732.33083333334</v>
      </c>
      <c r="R290" s="9">
        <f>IFERROR(INDEX('OP UPL Gap Data'!G:G,(MATCH('UPL UHRIP Analysis by Provider'!$B:$B,'OP UPL Gap Data'!$D:$D,0))),0)</f>
        <v>75983.583625059764</v>
      </c>
      <c r="S290" s="9">
        <f>IFERROR(INDEX('OP UPL Gap Data'!H:H,(MATCH('UPL UHRIP Analysis by Provider'!$B:$B,'OP UPL Gap Data'!$D:$D,0))),0)</f>
        <v>108914.25416666665</v>
      </c>
      <c r="T290" s="4">
        <f>IFERROR(INDEX('IP UPL Gap Data'!$H:$H,(MATCH($B:$B,'IP UPL Gap Data'!$D:$D,0))),0)</f>
        <v>180554.41853591168</v>
      </c>
      <c r="U290" s="4">
        <f>IFERROR(INDEX('OP UPL Gap Data'!I:I,(MATCH('UPL UHRIP Analysis by Provider'!B:B,'OP UPL Gap Data'!D:D,0))),0)</f>
        <v>-32930.670541606887</v>
      </c>
      <c r="V290" s="4">
        <f>IFERROR(INDEX('IP UPL Gap Data'!$N:$N,(MATCH($B:$B,'IP UPL Gap Data'!$D:$D,0))),0)</f>
        <v>0</v>
      </c>
    </row>
    <row r="291" spans="1:22">
      <c r="A291" s="10" t="s">
        <v>715</v>
      </c>
      <c r="B291" s="13" t="s">
        <v>715</v>
      </c>
      <c r="C291" s="11" t="s">
        <v>716</v>
      </c>
      <c r="D291" s="11"/>
      <c r="E291" s="12" t="s">
        <v>717</v>
      </c>
      <c r="F291" s="11" t="s">
        <v>1529</v>
      </c>
      <c r="G291" s="11" t="s">
        <v>1538</v>
      </c>
      <c r="H291" s="13" t="s">
        <v>1636</v>
      </c>
      <c r="I291" s="9">
        <f>IFERROR(INDEX('PGY4 AA Encounters IP OP Split'!$L:$L,(MATCH($B:$B,'PGY4 AA Encounters IP OP Split'!$D:$D,0))),0)</f>
        <v>144461.42900235098</v>
      </c>
      <c r="J291" s="9">
        <f>IFERROR(INDEX('PGY4 AA Encounters IP OP Split'!$M:$M,(MATCH($B:$B,'PGY4 AA Encounters IP OP Split'!$D:$D,0))),0)</f>
        <v>382494.77718336583</v>
      </c>
      <c r="K291" s="9">
        <f t="shared" si="16"/>
        <v>526956.20618571679</v>
      </c>
      <c r="L291" s="71">
        <f>INDEX('Revised PGY4 Percent Increases'!J:J,(MATCH(H:H,'Revised PGY4 Percent Increases'!A:A,0)))</f>
        <v>0.5099999999999999</v>
      </c>
      <c r="M291" s="9">
        <f t="shared" si="17"/>
        <v>268747.66515471553</v>
      </c>
      <c r="N291" s="4">
        <f t="shared" si="18"/>
        <v>73675.32879119899</v>
      </c>
      <c r="O291" s="4">
        <f t="shared" si="19"/>
        <v>195072.33636351654</v>
      </c>
      <c r="P291" s="9">
        <f>IFERROR(INDEX('IP UPL Gap Data'!$I:$I,(MATCH($B:$B,'IP UPL Gap Data'!$D:$D,0))),0)</f>
        <v>250831.45387764281</v>
      </c>
      <c r="Q291" s="9">
        <f>IFERROR(INDEX('IP UPL Gap Data'!$J:$J,(MATCH($B:$B,'IP UPL Gap Data'!$D:$D,0))),0)</f>
        <v>180798.14499999999</v>
      </c>
      <c r="R291" s="9">
        <f>IFERROR(INDEX('OP UPL Gap Data'!G:G,(MATCH('UPL UHRIP Analysis by Provider'!$B:$B,'OP UPL Gap Data'!$D:$D,0))),0)</f>
        <v>538618.32148075476</v>
      </c>
      <c r="S291" s="9">
        <f>IFERROR(INDEX('OP UPL Gap Data'!H:H,(MATCH('UPL UHRIP Analysis by Provider'!$B:$B,'OP UPL Gap Data'!$D:$D,0))),0)</f>
        <v>360793.08833333332</v>
      </c>
      <c r="T291" s="4">
        <f>IFERROR(INDEX('IP UPL Gap Data'!$H:$H,(MATCH($B:$B,'IP UPL Gap Data'!$D:$D,0))),0)</f>
        <v>70033.308877642819</v>
      </c>
      <c r="U291" s="4">
        <f>IFERROR(INDEX('OP UPL Gap Data'!I:I,(MATCH('UPL UHRIP Analysis by Provider'!B:B,'OP UPL Gap Data'!D:D,0))),0)</f>
        <v>177825.23314742144</v>
      </c>
      <c r="V291" s="4">
        <f>IFERROR(INDEX('IP UPL Gap Data'!$N:$N,(MATCH($B:$B,'IP UPL Gap Data'!$D:$D,0))),0)</f>
        <v>0</v>
      </c>
    </row>
    <row r="292" spans="1:22">
      <c r="A292" s="10" t="s">
        <v>733</v>
      </c>
      <c r="B292" s="13" t="s">
        <v>733</v>
      </c>
      <c r="C292" s="11" t="s">
        <v>734</v>
      </c>
      <c r="D292" s="11"/>
      <c r="E292" s="12" t="s">
        <v>735</v>
      </c>
      <c r="F292" s="11" t="s">
        <v>1529</v>
      </c>
      <c r="G292" s="11" t="s">
        <v>1538</v>
      </c>
      <c r="H292" s="13" t="s">
        <v>1636</v>
      </c>
      <c r="I292" s="9">
        <f>IFERROR(INDEX('PGY4 AA Encounters IP OP Split'!$L:$L,(MATCH($B:$B,'PGY4 AA Encounters IP OP Split'!$D:$D,0))),0)</f>
        <v>5819.8204902053858</v>
      </c>
      <c r="J292" s="9">
        <f>IFERROR(INDEX('PGY4 AA Encounters IP OP Split'!$M:$M,(MATCH($B:$B,'PGY4 AA Encounters IP OP Split'!$D:$D,0))),0)</f>
        <v>538393.33282962092</v>
      </c>
      <c r="K292" s="9">
        <f t="shared" si="16"/>
        <v>544213.15331982635</v>
      </c>
      <c r="L292" s="71">
        <f>INDEX('Revised PGY4 Percent Increases'!J:J,(MATCH(H:H,'Revised PGY4 Percent Increases'!A:A,0)))</f>
        <v>0.5099999999999999</v>
      </c>
      <c r="M292" s="9">
        <f t="shared" si="17"/>
        <v>277548.70819311141</v>
      </c>
      <c r="N292" s="4">
        <f t="shared" si="18"/>
        <v>2968.1084500047464</v>
      </c>
      <c r="O292" s="4">
        <f t="shared" si="19"/>
        <v>274580.59974310664</v>
      </c>
      <c r="P292" s="9">
        <f>IFERROR(INDEX('IP UPL Gap Data'!$I:$I,(MATCH($B:$B,'IP UPL Gap Data'!$D:$D,0))),0)</f>
        <v>34618.114386328227</v>
      </c>
      <c r="Q292" s="9">
        <f>IFERROR(INDEX('IP UPL Gap Data'!$J:$J,(MATCH($B:$B,'IP UPL Gap Data'!$D:$D,0))),0)</f>
        <v>6100.6641666666692</v>
      </c>
      <c r="R292" s="9">
        <f>IFERROR(INDEX('OP UPL Gap Data'!G:G,(MATCH('UPL UHRIP Analysis by Provider'!$B:$B,'OP UPL Gap Data'!$D:$D,0))),0)</f>
        <v>538470.55873875192</v>
      </c>
      <c r="S292" s="9">
        <f>IFERROR(INDEX('OP UPL Gap Data'!H:H,(MATCH('UPL UHRIP Analysis by Provider'!$B:$B,'OP UPL Gap Data'!$D:$D,0))),0)</f>
        <v>639730.18999999994</v>
      </c>
      <c r="T292" s="4">
        <f>IFERROR(INDEX('IP UPL Gap Data'!$H:$H,(MATCH($B:$B,'IP UPL Gap Data'!$D:$D,0))),0)</f>
        <v>28517.450219661558</v>
      </c>
      <c r="U292" s="4">
        <f>IFERROR(INDEX('OP UPL Gap Data'!I:I,(MATCH('UPL UHRIP Analysis by Provider'!B:B,'OP UPL Gap Data'!D:D,0))),0)</f>
        <v>-101259.63126124803</v>
      </c>
      <c r="V292" s="4">
        <f>IFERROR(INDEX('IP UPL Gap Data'!$N:$N,(MATCH($B:$B,'IP UPL Gap Data'!$D:$D,0))),0)</f>
        <v>0</v>
      </c>
    </row>
    <row r="293" spans="1:22">
      <c r="A293" s="10" t="s">
        <v>763</v>
      </c>
      <c r="B293" s="13" t="s">
        <v>763</v>
      </c>
      <c r="C293" s="11" t="s">
        <v>764</v>
      </c>
      <c r="D293" s="11"/>
      <c r="E293" s="12" t="s">
        <v>765</v>
      </c>
      <c r="F293" s="11" t="s">
        <v>1529</v>
      </c>
      <c r="G293" s="11" t="s">
        <v>1538</v>
      </c>
      <c r="H293" s="13" t="s">
        <v>1636</v>
      </c>
      <c r="I293" s="9">
        <f>IFERROR(INDEX('PGY4 AA Encounters IP OP Split'!$L:$L,(MATCH($B:$B,'PGY4 AA Encounters IP OP Split'!$D:$D,0))),0)</f>
        <v>1197159.7973414303</v>
      </c>
      <c r="J293" s="9">
        <f>IFERROR(INDEX('PGY4 AA Encounters IP OP Split'!$M:$M,(MATCH($B:$B,'PGY4 AA Encounters IP OP Split'!$D:$D,0))),0)</f>
        <v>527927.9698110536</v>
      </c>
      <c r="K293" s="9">
        <f t="shared" si="16"/>
        <v>1725087.767152484</v>
      </c>
      <c r="L293" s="71">
        <f>INDEX('Revised PGY4 Percent Increases'!J:J,(MATCH(H:H,'Revised PGY4 Percent Increases'!A:A,0)))</f>
        <v>0.5099999999999999</v>
      </c>
      <c r="M293" s="9">
        <f t="shared" si="17"/>
        <v>879794.76124776667</v>
      </c>
      <c r="N293" s="4">
        <f t="shared" si="18"/>
        <v>610551.49664412939</v>
      </c>
      <c r="O293" s="4">
        <f t="shared" si="19"/>
        <v>269243.26460363728</v>
      </c>
      <c r="P293" s="9">
        <f>IFERROR(INDEX('IP UPL Gap Data'!$I:$I,(MATCH($B:$B,'IP UPL Gap Data'!$D:$D,0))),0)</f>
        <v>766225.8047316958</v>
      </c>
      <c r="Q293" s="9">
        <f>IFERROR(INDEX('IP UPL Gap Data'!$J:$J,(MATCH($B:$B,'IP UPL Gap Data'!$D:$D,0))),0)</f>
        <v>1267118.7191666667</v>
      </c>
      <c r="R293" s="9">
        <f>IFERROR(INDEX('OP UPL Gap Data'!G:G,(MATCH('UPL UHRIP Analysis by Provider'!$B:$B,'OP UPL Gap Data'!$D:$D,0))),0)</f>
        <v>1069543.2605974218</v>
      </c>
      <c r="S293" s="9">
        <f>IFERROR(INDEX('OP UPL Gap Data'!H:H,(MATCH('UPL UHRIP Analysis by Provider'!$B:$B,'OP UPL Gap Data'!$D:$D,0))),0)</f>
        <v>414606.56416666659</v>
      </c>
      <c r="T293" s="4">
        <f>IFERROR(INDEX('IP UPL Gap Data'!$H:$H,(MATCH($B:$B,'IP UPL Gap Data'!$D:$D,0))),0)</f>
        <v>-500892.91443497094</v>
      </c>
      <c r="U293" s="4">
        <f>IFERROR(INDEX('OP UPL Gap Data'!I:I,(MATCH('UPL UHRIP Analysis by Provider'!B:B,'OP UPL Gap Data'!D:D,0))),0)</f>
        <v>654936.6964307552</v>
      </c>
      <c r="V293" s="4">
        <f>IFERROR(INDEX('IP UPL Gap Data'!$N:$N,(MATCH($B:$B,'IP UPL Gap Data'!$D:$D,0))),0)</f>
        <v>0</v>
      </c>
    </row>
    <row r="294" spans="1:22">
      <c r="A294" s="10" t="s">
        <v>826</v>
      </c>
      <c r="B294" s="13" t="s">
        <v>826</v>
      </c>
      <c r="C294" s="11" t="s">
        <v>827</v>
      </c>
      <c r="D294" s="11"/>
      <c r="E294" s="12" t="s">
        <v>828</v>
      </c>
      <c r="F294" s="11" t="s">
        <v>1529</v>
      </c>
      <c r="G294" s="11" t="s">
        <v>1538</v>
      </c>
      <c r="H294" s="13" t="s">
        <v>1636</v>
      </c>
      <c r="I294" s="9">
        <f>IFERROR(INDEX('PGY4 AA Encounters IP OP Split'!$L:$L,(MATCH($B:$B,'PGY4 AA Encounters IP OP Split'!$D:$D,0))),0)</f>
        <v>9131.2074817793928</v>
      </c>
      <c r="J294" s="9">
        <f>IFERROR(INDEX('PGY4 AA Encounters IP OP Split'!$M:$M,(MATCH($B:$B,'PGY4 AA Encounters IP OP Split'!$D:$D,0))),0)</f>
        <v>693043.14098132402</v>
      </c>
      <c r="K294" s="9">
        <f t="shared" si="16"/>
        <v>702174.34846310341</v>
      </c>
      <c r="L294" s="71">
        <f>INDEX('Revised PGY4 Percent Increases'!J:J,(MATCH(H:H,'Revised PGY4 Percent Increases'!A:A,0)))</f>
        <v>0.5099999999999999</v>
      </c>
      <c r="M294" s="9">
        <f t="shared" si="17"/>
        <v>358108.91771618265</v>
      </c>
      <c r="N294" s="4">
        <f t="shared" si="18"/>
        <v>4656.9158157074889</v>
      </c>
      <c r="O294" s="4">
        <f t="shared" si="19"/>
        <v>353452.00190047518</v>
      </c>
      <c r="P294" s="9">
        <f>IFERROR(INDEX('IP UPL Gap Data'!$I:$I,(MATCH($B:$B,'IP UPL Gap Data'!$D:$D,0))),0)</f>
        <v>26289.597864032123</v>
      </c>
      <c r="Q294" s="9">
        <f>IFERROR(INDEX('IP UPL Gap Data'!$J:$J,(MATCH($B:$B,'IP UPL Gap Data'!$D:$D,0))),0)</f>
        <v>9009.7608333333337</v>
      </c>
      <c r="R294" s="9">
        <f>IFERROR(INDEX('OP UPL Gap Data'!G:G,(MATCH('UPL UHRIP Analysis by Provider'!$B:$B,'OP UPL Gap Data'!$D:$D,0))),0)</f>
        <v>273582.19962207839</v>
      </c>
      <c r="S294" s="9">
        <f>IFERROR(INDEX('OP UPL Gap Data'!H:H,(MATCH('UPL UHRIP Analysis by Provider'!$B:$B,'OP UPL Gap Data'!$D:$D,0))),0)</f>
        <v>470585.71083333337</v>
      </c>
      <c r="T294" s="4">
        <f>IFERROR(INDEX('IP UPL Gap Data'!$H:$H,(MATCH($B:$B,'IP UPL Gap Data'!$D:$D,0))),0)</f>
        <v>17279.837030698789</v>
      </c>
      <c r="U294" s="4">
        <f>IFERROR(INDEX('OP UPL Gap Data'!I:I,(MATCH('UPL UHRIP Analysis by Provider'!B:B,'OP UPL Gap Data'!D:D,0))),0)</f>
        <v>-197003.51121125498</v>
      </c>
      <c r="V294" s="4">
        <f>IFERROR(INDEX('IP UPL Gap Data'!$N:$N,(MATCH($B:$B,'IP UPL Gap Data'!$D:$D,0))),0)</f>
        <v>0</v>
      </c>
    </row>
    <row r="295" spans="1:22">
      <c r="A295" s="10" t="s">
        <v>928</v>
      </c>
      <c r="B295" s="13" t="s">
        <v>928</v>
      </c>
      <c r="C295" s="11" t="s">
        <v>929</v>
      </c>
      <c r="D295" s="11"/>
      <c r="E295" s="12" t="s">
        <v>930</v>
      </c>
      <c r="F295" s="11" t="s">
        <v>1529</v>
      </c>
      <c r="G295" s="11" t="s">
        <v>1538</v>
      </c>
      <c r="H295" s="13" t="s">
        <v>1636</v>
      </c>
      <c r="I295" s="9">
        <f>IFERROR(INDEX('PGY4 AA Encounters IP OP Split'!$L:$L,(MATCH($B:$B,'PGY4 AA Encounters IP OP Split'!$D:$D,0))),0)</f>
        <v>819666.21086735895</v>
      </c>
      <c r="J295" s="9">
        <f>IFERROR(INDEX('PGY4 AA Encounters IP OP Split'!$M:$M,(MATCH($B:$B,'PGY4 AA Encounters IP OP Split'!$D:$D,0))),0)</f>
        <v>508728.20322384499</v>
      </c>
      <c r="K295" s="9">
        <f t="shared" si="16"/>
        <v>1328394.4140912038</v>
      </c>
      <c r="L295" s="71">
        <f>INDEX('Revised PGY4 Percent Increases'!J:J,(MATCH(H:H,'Revised PGY4 Percent Increases'!A:A,0)))</f>
        <v>0.5099999999999999</v>
      </c>
      <c r="M295" s="9">
        <f t="shared" si="17"/>
        <v>677481.15118651383</v>
      </c>
      <c r="N295" s="4">
        <f t="shared" si="18"/>
        <v>418029.76754235296</v>
      </c>
      <c r="O295" s="4">
        <f t="shared" si="19"/>
        <v>259451.3836441609</v>
      </c>
      <c r="P295" s="9">
        <f>IFERROR(INDEX('IP UPL Gap Data'!$I:$I,(MATCH($B:$B,'IP UPL Gap Data'!$D:$D,0))),0)</f>
        <v>1442213.6426045068</v>
      </c>
      <c r="Q295" s="9">
        <f>IFERROR(INDEX('IP UPL Gap Data'!$J:$J,(MATCH($B:$B,'IP UPL Gap Data'!$D:$D,0))),0)</f>
        <v>1292385.49</v>
      </c>
      <c r="R295" s="9">
        <f>IFERROR(INDEX('OP UPL Gap Data'!G:G,(MATCH('UPL UHRIP Analysis by Provider'!$B:$B,'OP UPL Gap Data'!$D:$D,0))),0)</f>
        <v>852951.04277177586</v>
      </c>
      <c r="S295" s="9">
        <f>IFERROR(INDEX('OP UPL Gap Data'!H:H,(MATCH('UPL UHRIP Analysis by Provider'!$B:$B,'OP UPL Gap Data'!$D:$D,0))),0)</f>
        <v>564514.31666666665</v>
      </c>
      <c r="T295" s="4">
        <f>IFERROR(INDEX('IP UPL Gap Data'!$H:$H,(MATCH($B:$B,'IP UPL Gap Data'!$D:$D,0))),0)</f>
        <v>149828.15260450682</v>
      </c>
      <c r="U295" s="4">
        <f>IFERROR(INDEX('OP UPL Gap Data'!I:I,(MATCH('UPL UHRIP Analysis by Provider'!B:B,'OP UPL Gap Data'!D:D,0))),0)</f>
        <v>288436.72610510921</v>
      </c>
      <c r="V295" s="4">
        <f>IFERROR(INDEX('IP UPL Gap Data'!$N:$N,(MATCH($B:$B,'IP UPL Gap Data'!$D:$D,0))),0)</f>
        <v>0</v>
      </c>
    </row>
    <row r="296" spans="1:22">
      <c r="A296" s="10" t="s">
        <v>976</v>
      </c>
      <c r="B296" s="13" t="s">
        <v>976</v>
      </c>
      <c r="C296" s="11" t="s">
        <v>977</v>
      </c>
      <c r="D296" s="11"/>
      <c r="E296" s="12" t="s">
        <v>978</v>
      </c>
      <c r="F296" s="11" t="s">
        <v>1529</v>
      </c>
      <c r="G296" s="11" t="s">
        <v>1538</v>
      </c>
      <c r="H296" s="13" t="s">
        <v>1636</v>
      </c>
      <c r="I296" s="9">
        <f>IFERROR(INDEX('PGY4 AA Encounters IP OP Split'!$L:$L,(MATCH($B:$B,'PGY4 AA Encounters IP OP Split'!$D:$D,0))),0)</f>
        <v>241444.66700983208</v>
      </c>
      <c r="J296" s="9">
        <f>IFERROR(INDEX('PGY4 AA Encounters IP OP Split'!$M:$M,(MATCH($B:$B,'PGY4 AA Encounters IP OP Split'!$D:$D,0))),0)</f>
        <v>581256.24191953265</v>
      </c>
      <c r="K296" s="9">
        <f t="shared" si="16"/>
        <v>822700.90892936476</v>
      </c>
      <c r="L296" s="71">
        <f>INDEX('Revised PGY4 Percent Increases'!J:J,(MATCH(H:H,'Revised PGY4 Percent Increases'!A:A,0)))</f>
        <v>0.5099999999999999</v>
      </c>
      <c r="M296" s="9">
        <f t="shared" si="17"/>
        <v>419577.46355397592</v>
      </c>
      <c r="N296" s="4">
        <f t="shared" si="18"/>
        <v>123136.78017501434</v>
      </c>
      <c r="O296" s="4">
        <f t="shared" si="19"/>
        <v>296440.68337896158</v>
      </c>
      <c r="P296" s="9">
        <f>IFERROR(INDEX('IP UPL Gap Data'!$I:$I,(MATCH($B:$B,'IP UPL Gap Data'!$D:$D,0))),0)</f>
        <v>325742.05523137952</v>
      </c>
      <c r="Q296" s="9">
        <f>IFERROR(INDEX('IP UPL Gap Data'!$J:$J,(MATCH($B:$B,'IP UPL Gap Data'!$D:$D,0))),0)</f>
        <v>118662.12416666665</v>
      </c>
      <c r="R296" s="9">
        <f>IFERROR(INDEX('OP UPL Gap Data'!G:G,(MATCH('UPL UHRIP Analysis by Provider'!$B:$B,'OP UPL Gap Data'!$D:$D,0))),0)</f>
        <v>754262.55290946271</v>
      </c>
      <c r="S296" s="9">
        <f>IFERROR(INDEX('OP UPL Gap Data'!H:H,(MATCH('UPL UHRIP Analysis by Provider'!$B:$B,'OP UPL Gap Data'!$D:$D,0))),0)</f>
        <v>449989.64083333337</v>
      </c>
      <c r="T296" s="4">
        <f>IFERROR(INDEX('IP UPL Gap Data'!$H:$H,(MATCH($B:$B,'IP UPL Gap Data'!$D:$D,0))),0)</f>
        <v>207079.93106471287</v>
      </c>
      <c r="U296" s="4">
        <f>IFERROR(INDEX('OP UPL Gap Data'!I:I,(MATCH('UPL UHRIP Analysis by Provider'!B:B,'OP UPL Gap Data'!D:D,0))),0)</f>
        <v>304272.91207612935</v>
      </c>
      <c r="V296" s="4">
        <f>IFERROR(INDEX('IP UPL Gap Data'!$N:$N,(MATCH($B:$B,'IP UPL Gap Data'!$D:$D,0))),0)</f>
        <v>0</v>
      </c>
    </row>
    <row r="297" spans="1:22" ht="23.5">
      <c r="A297" s="10" t="s">
        <v>1027</v>
      </c>
      <c r="B297" s="13" t="s">
        <v>1027</v>
      </c>
      <c r="C297" s="11" t="s">
        <v>1028</v>
      </c>
      <c r="D297" s="11"/>
      <c r="E297" s="12" t="s">
        <v>1029</v>
      </c>
      <c r="F297" s="11" t="s">
        <v>1529</v>
      </c>
      <c r="G297" s="11" t="s">
        <v>1538</v>
      </c>
      <c r="H297" s="13" t="s">
        <v>1636</v>
      </c>
      <c r="I297" s="9">
        <f>IFERROR(INDEX('PGY4 AA Encounters IP OP Split'!$L:$L,(MATCH($B:$B,'PGY4 AA Encounters IP OP Split'!$D:$D,0))),0)</f>
        <v>1284391.7333154911</v>
      </c>
      <c r="J297" s="9">
        <f>IFERROR(INDEX('PGY4 AA Encounters IP OP Split'!$M:$M,(MATCH($B:$B,'PGY4 AA Encounters IP OP Split'!$D:$D,0))),0)</f>
        <v>784044.07158471819</v>
      </c>
      <c r="K297" s="9">
        <f t="shared" si="16"/>
        <v>2068435.8049002094</v>
      </c>
      <c r="L297" s="71">
        <f>INDEX('Revised PGY4 Percent Increases'!J:J,(MATCH(H:H,'Revised PGY4 Percent Increases'!A:A,0)))</f>
        <v>0.5099999999999999</v>
      </c>
      <c r="M297" s="9">
        <f t="shared" si="17"/>
        <v>1054902.2604991065</v>
      </c>
      <c r="N297" s="4">
        <f t="shared" si="18"/>
        <v>655039.78399090038</v>
      </c>
      <c r="O297" s="4">
        <f t="shared" si="19"/>
        <v>399862.47650820622</v>
      </c>
      <c r="P297" s="9">
        <f>IFERROR(INDEX('IP UPL Gap Data'!$I:$I,(MATCH($B:$B,'IP UPL Gap Data'!$D:$D,0))),0)</f>
        <v>1874967.3178232149</v>
      </c>
      <c r="Q297" s="9">
        <f>IFERROR(INDEX('IP UPL Gap Data'!$J:$J,(MATCH($B:$B,'IP UPL Gap Data'!$D:$D,0))),0)</f>
        <v>1984944.6375</v>
      </c>
      <c r="R297" s="9">
        <f>IFERROR(INDEX('OP UPL Gap Data'!G:G,(MATCH('UPL UHRIP Analysis by Provider'!$B:$B,'OP UPL Gap Data'!$D:$D,0))),0)</f>
        <v>1382486.8931945059</v>
      </c>
      <c r="S297" s="9">
        <f>IFERROR(INDEX('OP UPL Gap Data'!H:H,(MATCH('UPL UHRIP Analysis by Provider'!$B:$B,'OP UPL Gap Data'!$D:$D,0))),0)</f>
        <v>760862.17166666675</v>
      </c>
      <c r="T297" s="4">
        <f>IFERROR(INDEX('IP UPL Gap Data'!$H:$H,(MATCH($B:$B,'IP UPL Gap Data'!$D:$D,0))),0)</f>
        <v>-109977.31967678503</v>
      </c>
      <c r="U297" s="4">
        <f>IFERROR(INDEX('OP UPL Gap Data'!I:I,(MATCH('UPL UHRIP Analysis by Provider'!B:B,'OP UPL Gap Data'!D:D,0))),0)</f>
        <v>621624.7215278392</v>
      </c>
      <c r="V297" s="4">
        <f>IFERROR(INDEX('IP UPL Gap Data'!$N:$N,(MATCH($B:$B,'IP UPL Gap Data'!$D:$D,0))),0)</f>
        <v>0</v>
      </c>
    </row>
    <row r="298" spans="1:22">
      <c r="A298" s="10" t="s">
        <v>1125</v>
      </c>
      <c r="B298" s="13" t="s">
        <v>1125</v>
      </c>
      <c r="C298" s="11" t="s">
        <v>1126</v>
      </c>
      <c r="D298" s="11"/>
      <c r="E298" s="12" t="s">
        <v>1127</v>
      </c>
      <c r="F298" s="11" t="s">
        <v>1529</v>
      </c>
      <c r="G298" s="11" t="s">
        <v>1538</v>
      </c>
      <c r="H298" s="13" t="s">
        <v>1636</v>
      </c>
      <c r="I298" s="9">
        <f>IFERROR(INDEX('PGY4 AA Encounters IP OP Split'!$L:$L,(MATCH($B:$B,'PGY4 AA Encounters IP OP Split'!$D:$D,0))),0)</f>
        <v>1008282.9903552048</v>
      </c>
      <c r="J298" s="9">
        <f>IFERROR(INDEX('PGY4 AA Encounters IP OP Split'!$M:$M,(MATCH($B:$B,'PGY4 AA Encounters IP OP Split'!$D:$D,0))),0)</f>
        <v>1514669.3386309363</v>
      </c>
      <c r="K298" s="9">
        <f t="shared" si="16"/>
        <v>2522952.3289861409</v>
      </c>
      <c r="L298" s="71">
        <f>INDEX('Revised PGY4 Percent Increases'!J:J,(MATCH(H:H,'Revised PGY4 Percent Increases'!A:A,0)))</f>
        <v>0.5099999999999999</v>
      </c>
      <c r="M298" s="9">
        <f t="shared" si="17"/>
        <v>1286705.6877829316</v>
      </c>
      <c r="N298" s="4">
        <f t="shared" si="18"/>
        <v>514224.32508115435</v>
      </c>
      <c r="O298" s="4">
        <f t="shared" si="19"/>
        <v>772481.36270177737</v>
      </c>
      <c r="P298" s="9">
        <f>IFERROR(INDEX('IP UPL Gap Data'!$I:$I,(MATCH($B:$B,'IP UPL Gap Data'!$D:$D,0))),0)</f>
        <v>1048845.408127842</v>
      </c>
      <c r="Q298" s="9">
        <f>IFERROR(INDEX('IP UPL Gap Data'!$J:$J,(MATCH($B:$B,'IP UPL Gap Data'!$D:$D,0))),0)</f>
        <v>1032087.3291666666</v>
      </c>
      <c r="R298" s="9">
        <f>IFERROR(INDEX('OP UPL Gap Data'!G:G,(MATCH('UPL UHRIP Analysis by Provider'!$B:$B,'OP UPL Gap Data'!$D:$D,0))),0)</f>
        <v>1316214.4963107826</v>
      </c>
      <c r="S298" s="9">
        <f>IFERROR(INDEX('OP UPL Gap Data'!H:H,(MATCH('UPL UHRIP Analysis by Provider'!$B:$B,'OP UPL Gap Data'!$D:$D,0))),0)</f>
        <v>958479.07833333337</v>
      </c>
      <c r="T298" s="4">
        <f>IFERROR(INDEX('IP UPL Gap Data'!$H:$H,(MATCH($B:$B,'IP UPL Gap Data'!$D:$D,0))),0)</f>
        <v>16758.078961175401</v>
      </c>
      <c r="U298" s="4">
        <f>IFERROR(INDEX('OP UPL Gap Data'!I:I,(MATCH('UPL UHRIP Analysis by Provider'!B:B,'OP UPL Gap Data'!D:D,0))),0)</f>
        <v>357735.41797744925</v>
      </c>
      <c r="V298" s="4">
        <f>IFERROR(INDEX('IP UPL Gap Data'!$N:$N,(MATCH($B:$B,'IP UPL Gap Data'!$D:$D,0))),0)</f>
        <v>0</v>
      </c>
    </row>
    <row r="299" spans="1:22" ht="23.5">
      <c r="A299" s="80" t="s">
        <v>2508</v>
      </c>
      <c r="B299" s="77" t="s">
        <v>2508</v>
      </c>
      <c r="C299" s="82" t="s">
        <v>2510</v>
      </c>
      <c r="D299" s="82" t="s">
        <v>2510</v>
      </c>
      <c r="E299" s="85" t="s">
        <v>3027</v>
      </c>
      <c r="F299" s="86" t="s">
        <v>1529</v>
      </c>
      <c r="G299" s="86" t="s">
        <v>1538</v>
      </c>
      <c r="H299" s="87" t="s">
        <v>1636</v>
      </c>
      <c r="I299" s="9">
        <f>IFERROR(INDEX('PGY4 AA Encounters IP OP Split'!$L:$L,(MATCH($B:$B,'PGY4 AA Encounters IP OP Split'!$D:$D,0))),0)</f>
        <v>138660.48486450777</v>
      </c>
      <c r="J299" s="9">
        <f>IFERROR(INDEX('PGY4 AA Encounters IP OP Split'!$M:$M,(MATCH($B:$B,'PGY4 AA Encounters IP OP Split'!$D:$D,0))),0)</f>
        <v>349851.49762489728</v>
      </c>
      <c r="K299" s="9">
        <f t="shared" si="16"/>
        <v>488511.98248940508</v>
      </c>
      <c r="L299" s="71">
        <f>INDEX('Revised PGY4 Percent Increases'!J:J,(MATCH(H:H,'Revised PGY4 Percent Increases'!A:A,0)))</f>
        <v>0.5099999999999999</v>
      </c>
      <c r="M299" s="9">
        <f t="shared" si="17"/>
        <v>249141.11106959655</v>
      </c>
      <c r="N299" s="4">
        <f t="shared" si="18"/>
        <v>70716.847280898946</v>
      </c>
      <c r="O299" s="4">
        <f t="shared" si="19"/>
        <v>178424.26378869757</v>
      </c>
      <c r="P299" s="9">
        <f>IFERROR(INDEX('IP UPL Gap Data'!$I:$I,(MATCH($B:$B,'IP UPL Gap Data'!$D:$D,0))),0)</f>
        <v>167115.08785852609</v>
      </c>
      <c r="Q299" s="9">
        <f>IFERROR(INDEX('IP UPL Gap Data'!$J:$J,(MATCH($B:$B,'IP UPL Gap Data'!$D:$D,0))),0)</f>
        <v>105636.53833333333</v>
      </c>
      <c r="R299" s="9">
        <f>IFERROR(INDEX('OP UPL Gap Data'!G:G,(MATCH('UPL UHRIP Analysis by Provider'!$B:$B,'OP UPL Gap Data'!$D:$D,0))),0)</f>
        <v>185922.53232385954</v>
      </c>
      <c r="S299" s="9">
        <f>IFERROR(INDEX('OP UPL Gap Data'!H:H,(MATCH('UPL UHRIP Analysis by Provider'!$B:$B,'OP UPL Gap Data'!$D:$D,0))),0)</f>
        <v>299649.72583333333</v>
      </c>
      <c r="T299" s="4">
        <f>IFERROR(INDEX('IP UPL Gap Data'!$H:$H,(MATCH($B:$B,'IP UPL Gap Data'!$D:$D,0))),0)</f>
        <v>61478.549525192764</v>
      </c>
      <c r="U299" s="4">
        <f>IFERROR(INDEX('OP UPL Gap Data'!I:I,(MATCH('UPL UHRIP Analysis by Provider'!B:B,'OP UPL Gap Data'!D:D,0))),0)</f>
        <v>-113727.19350947379</v>
      </c>
      <c r="V299" s="4">
        <f>IFERROR(INDEX('IP UPL Gap Data'!$N:$N,(MATCH($B:$B,'IP UPL Gap Data'!$D:$D,0))),0)</f>
        <v>0</v>
      </c>
    </row>
    <row r="300" spans="1:22">
      <c r="A300" s="10" t="s">
        <v>43</v>
      </c>
      <c r="B300" s="13" t="s">
        <v>43</v>
      </c>
      <c r="C300" s="11" t="s">
        <v>44</v>
      </c>
      <c r="D300" s="11"/>
      <c r="E300" s="12" t="s">
        <v>45</v>
      </c>
      <c r="F300" s="11" t="s">
        <v>1620</v>
      </c>
      <c r="G300" s="11" t="s">
        <v>1538</v>
      </c>
      <c r="H300" s="13" t="s">
        <v>1626</v>
      </c>
      <c r="I300" s="9">
        <f>IFERROR(INDEX('PGY4 AA Encounters IP OP Split'!$L:$L,(MATCH($B:$B,'PGY4 AA Encounters IP OP Split'!$D:$D,0))),0)</f>
        <v>375303.92417546478</v>
      </c>
      <c r="J300" s="9">
        <f>IFERROR(INDEX('PGY4 AA Encounters IP OP Split'!$M:$M,(MATCH($B:$B,'PGY4 AA Encounters IP OP Split'!$D:$D,0))),0)</f>
        <v>221571.62403203076</v>
      </c>
      <c r="K300" s="9">
        <f t="shared" si="16"/>
        <v>596875.54820749559</v>
      </c>
      <c r="L300" s="71">
        <f>INDEX('Revised PGY4 Percent Increases'!J:J,(MATCH(H:H,'Revised PGY4 Percent Increases'!A:A,0)))</f>
        <v>0.5099999999999999</v>
      </c>
      <c r="M300" s="9">
        <f t="shared" si="17"/>
        <v>304406.52958582272</v>
      </c>
      <c r="N300" s="4">
        <f t="shared" si="18"/>
        <v>191405.00132948699</v>
      </c>
      <c r="O300" s="4">
        <f t="shared" si="19"/>
        <v>113001.52825633566</v>
      </c>
      <c r="P300" s="9">
        <f>IFERROR(INDEX('IP UPL Gap Data'!$I:$I,(MATCH($B:$B,'IP UPL Gap Data'!$D:$D,0))),0)</f>
        <v>270893.00269381842</v>
      </c>
      <c r="Q300" s="9">
        <f>IFERROR(INDEX('IP UPL Gap Data'!$J:$J,(MATCH($B:$B,'IP UPL Gap Data'!$D:$D,0))),0)</f>
        <v>404545.51471544715</v>
      </c>
      <c r="R300" s="9">
        <f>IFERROR(INDEX('OP UPL Gap Data'!G:G,(MATCH('UPL UHRIP Analysis by Provider'!$B:$B,'OP UPL Gap Data'!$D:$D,0))),0)</f>
        <v>90271.501335157198</v>
      </c>
      <c r="S300" s="9">
        <f>IFERROR(INDEX('OP UPL Gap Data'!H:H,(MATCH('UPL UHRIP Analysis by Provider'!$B:$B,'OP UPL Gap Data'!$D:$D,0))),0)</f>
        <v>134542.71691056911</v>
      </c>
      <c r="T300" s="4">
        <f>IFERROR(INDEX('IP UPL Gap Data'!$H:$H,(MATCH($B:$B,'IP UPL Gap Data'!$D:$D,0))),0)</f>
        <v>-133652.51202162873</v>
      </c>
      <c r="U300" s="4">
        <f>IFERROR(INDEX('OP UPL Gap Data'!I:I,(MATCH('UPL UHRIP Analysis by Provider'!B:B,'OP UPL Gap Data'!D:D,0))),0)</f>
        <v>-44271.215575411916</v>
      </c>
      <c r="V300" s="4">
        <f>IFERROR(INDEX('IP UPL Gap Data'!$N:$N,(MATCH($B:$B,'IP UPL Gap Data'!$D:$D,0))),0)</f>
        <v>0</v>
      </c>
    </row>
    <row r="301" spans="1:22">
      <c r="A301" s="10" t="s">
        <v>91</v>
      </c>
      <c r="B301" s="13" t="s">
        <v>91</v>
      </c>
      <c r="C301" s="11" t="s">
        <v>92</v>
      </c>
      <c r="D301" s="11"/>
      <c r="E301" s="12" t="s">
        <v>93</v>
      </c>
      <c r="F301" s="11" t="s">
        <v>1620</v>
      </c>
      <c r="G301" s="11" t="s">
        <v>1538</v>
      </c>
      <c r="H301" s="13" t="s">
        <v>1626</v>
      </c>
      <c r="I301" s="9">
        <f>IFERROR(INDEX('PGY4 AA Encounters IP OP Split'!$L:$L,(MATCH($B:$B,'PGY4 AA Encounters IP OP Split'!$D:$D,0))),0)</f>
        <v>109823.73969091196</v>
      </c>
      <c r="J301" s="9">
        <f>IFERROR(INDEX('PGY4 AA Encounters IP OP Split'!$M:$M,(MATCH($B:$B,'PGY4 AA Encounters IP OP Split'!$D:$D,0))),0)</f>
        <v>724844.85894226911</v>
      </c>
      <c r="K301" s="9">
        <f t="shared" si="16"/>
        <v>834668.59863318107</v>
      </c>
      <c r="L301" s="71">
        <f>INDEX('Revised PGY4 Percent Increases'!J:J,(MATCH(H:H,'Revised PGY4 Percent Increases'!A:A,0)))</f>
        <v>0.5099999999999999</v>
      </c>
      <c r="M301" s="9">
        <f t="shared" si="17"/>
        <v>425680.98530292226</v>
      </c>
      <c r="N301" s="4">
        <f t="shared" si="18"/>
        <v>56010.107242365084</v>
      </c>
      <c r="O301" s="4">
        <f t="shared" si="19"/>
        <v>369670.87806055718</v>
      </c>
      <c r="P301" s="9">
        <f>IFERROR(INDEX('IP UPL Gap Data'!$I:$I,(MATCH($B:$B,'IP UPL Gap Data'!$D:$D,0))),0)</f>
        <v>119452.36112123201</v>
      </c>
      <c r="Q301" s="9">
        <f>IFERROR(INDEX('IP UPL Gap Data'!$J:$J,(MATCH($B:$B,'IP UPL Gap Data'!$D:$D,0))),0)</f>
        <v>89873.079268292684</v>
      </c>
      <c r="R301" s="9">
        <f>IFERROR(INDEX('OP UPL Gap Data'!G:G,(MATCH('UPL UHRIP Analysis by Provider'!$B:$B,'OP UPL Gap Data'!$D:$D,0))),0)</f>
        <v>307713.27311725792</v>
      </c>
      <c r="S301" s="9">
        <f>IFERROR(INDEX('OP UPL Gap Data'!H:H,(MATCH('UPL UHRIP Analysis by Provider'!$B:$B,'OP UPL Gap Data'!$D:$D,0))),0)</f>
        <v>415191.93357723585</v>
      </c>
      <c r="T301" s="4">
        <f>IFERROR(INDEX('IP UPL Gap Data'!$H:$H,(MATCH($B:$B,'IP UPL Gap Data'!$D:$D,0))),0)</f>
        <v>29579.281852939326</v>
      </c>
      <c r="U301" s="4">
        <f>IFERROR(INDEX('OP UPL Gap Data'!I:I,(MATCH('UPL UHRIP Analysis by Provider'!B:B,'OP UPL Gap Data'!D:D,0))),0)</f>
        <v>-107478.66045997792</v>
      </c>
      <c r="V301" s="4">
        <f>IFERROR(INDEX('IP UPL Gap Data'!$N:$N,(MATCH($B:$B,'IP UPL Gap Data'!$D:$D,0))),0)</f>
        <v>0</v>
      </c>
    </row>
    <row r="302" spans="1:22">
      <c r="A302" s="10" t="s">
        <v>100</v>
      </c>
      <c r="B302" s="13" t="s">
        <v>100</v>
      </c>
      <c r="C302" s="11" t="s">
        <v>101</v>
      </c>
      <c r="D302" s="11"/>
      <c r="E302" s="12" t="s">
        <v>102</v>
      </c>
      <c r="F302" s="11" t="s">
        <v>1620</v>
      </c>
      <c r="G302" s="11" t="s">
        <v>1538</v>
      </c>
      <c r="H302" s="13" t="s">
        <v>1626</v>
      </c>
      <c r="I302" s="9">
        <f>IFERROR(INDEX('PGY4 AA Encounters IP OP Split'!$L:$L,(MATCH($B:$B,'PGY4 AA Encounters IP OP Split'!$D:$D,0))),0)</f>
        <v>915277.90882661543</v>
      </c>
      <c r="J302" s="9">
        <f>IFERROR(INDEX('PGY4 AA Encounters IP OP Split'!$M:$M,(MATCH($B:$B,'PGY4 AA Encounters IP OP Split'!$D:$D,0))),0)</f>
        <v>855383.80543997674</v>
      </c>
      <c r="K302" s="9">
        <f t="shared" si="16"/>
        <v>1770661.7142665922</v>
      </c>
      <c r="L302" s="71">
        <f>INDEX('Revised PGY4 Percent Increases'!J:J,(MATCH(H:H,'Revised PGY4 Percent Increases'!A:A,0)))</f>
        <v>0.5099999999999999</v>
      </c>
      <c r="M302" s="9">
        <f t="shared" si="17"/>
        <v>903037.47427596187</v>
      </c>
      <c r="N302" s="4">
        <f t="shared" si="18"/>
        <v>466791.73350157379</v>
      </c>
      <c r="O302" s="4">
        <f t="shared" si="19"/>
        <v>436245.74077438808</v>
      </c>
      <c r="P302" s="9">
        <f>IFERROR(INDEX('IP UPL Gap Data'!$I:$I,(MATCH($B:$B,'IP UPL Gap Data'!$D:$D,0))),0)</f>
        <v>1274238.2320442358</v>
      </c>
      <c r="Q302" s="9">
        <f>IFERROR(INDEX('IP UPL Gap Data'!$J:$J,(MATCH($B:$B,'IP UPL Gap Data'!$D:$D,0))),0)</f>
        <v>903974.83711382118</v>
      </c>
      <c r="R302" s="9">
        <f>IFERROR(INDEX('OP UPL Gap Data'!G:G,(MATCH('UPL UHRIP Analysis by Provider'!$B:$B,'OP UPL Gap Data'!$D:$D,0))),0)</f>
        <v>1190615.4467126997</v>
      </c>
      <c r="S302" s="9">
        <f>IFERROR(INDEX('OP UPL Gap Data'!H:H,(MATCH('UPL UHRIP Analysis by Provider'!$B:$B,'OP UPL Gap Data'!$D:$D,0))),0)</f>
        <v>680422.2594308944</v>
      </c>
      <c r="T302" s="4">
        <f>IFERROR(INDEX('IP UPL Gap Data'!$H:$H,(MATCH($B:$B,'IP UPL Gap Data'!$D:$D,0))),0)</f>
        <v>370263.39493041462</v>
      </c>
      <c r="U302" s="4">
        <f>IFERROR(INDEX('OP UPL Gap Data'!I:I,(MATCH('UPL UHRIP Analysis by Provider'!B:B,'OP UPL Gap Data'!D:D,0))),0)</f>
        <v>510193.18728180532</v>
      </c>
      <c r="V302" s="4">
        <f>IFERROR(INDEX('IP UPL Gap Data'!$N:$N,(MATCH($B:$B,'IP UPL Gap Data'!$D:$D,0))),0)</f>
        <v>0</v>
      </c>
    </row>
    <row r="303" spans="1:22">
      <c r="A303" s="10" t="s">
        <v>162</v>
      </c>
      <c r="B303" s="13" t="s">
        <v>163</v>
      </c>
      <c r="C303" s="11" t="s">
        <v>164</v>
      </c>
      <c r="D303" s="11"/>
      <c r="E303" s="12" t="s">
        <v>165</v>
      </c>
      <c r="F303" s="11" t="s">
        <v>1620</v>
      </c>
      <c r="G303" s="11" t="s">
        <v>1538</v>
      </c>
      <c r="H303" s="13" t="s">
        <v>1626</v>
      </c>
      <c r="I303" s="9">
        <f>IFERROR(INDEX('PGY4 AA Encounters IP OP Split'!$L:$L,(MATCH($B:$B,'PGY4 AA Encounters IP OP Split'!$D:$D,0))),0)</f>
        <v>255673.55026149508</v>
      </c>
      <c r="J303" s="9">
        <f>IFERROR(INDEX('PGY4 AA Encounters IP OP Split'!$M:$M,(MATCH($B:$B,'PGY4 AA Encounters IP OP Split'!$D:$D,0))),0)</f>
        <v>390976.86995777558</v>
      </c>
      <c r="K303" s="9">
        <f t="shared" si="16"/>
        <v>646650.42021927063</v>
      </c>
      <c r="L303" s="71">
        <f>INDEX('Revised PGY4 Percent Increases'!J:J,(MATCH(H:H,'Revised PGY4 Percent Increases'!A:A,0)))</f>
        <v>0.5099999999999999</v>
      </c>
      <c r="M303" s="9">
        <f t="shared" si="17"/>
        <v>329791.71431182796</v>
      </c>
      <c r="N303" s="4">
        <f t="shared" si="18"/>
        <v>130393.51063336247</v>
      </c>
      <c r="O303" s="4">
        <f t="shared" si="19"/>
        <v>199398.20367846551</v>
      </c>
      <c r="P303" s="9">
        <f>IFERROR(INDEX('IP UPL Gap Data'!$I:$I,(MATCH($B:$B,'IP UPL Gap Data'!$D:$D,0))),0)</f>
        <v>0</v>
      </c>
      <c r="Q303" s="9">
        <f>IFERROR(INDEX('IP UPL Gap Data'!$J:$J,(MATCH($B:$B,'IP UPL Gap Data'!$D:$D,0))),0)</f>
        <v>0</v>
      </c>
      <c r="R303" s="9">
        <f>IFERROR(INDEX('OP UPL Gap Data'!G:G,(MATCH('UPL UHRIP Analysis by Provider'!$B:$B,'OP UPL Gap Data'!$D:$D,0))),0)</f>
        <v>280933.57705683121</v>
      </c>
      <c r="S303" s="9">
        <f>IFERROR(INDEX('OP UPL Gap Data'!H:H,(MATCH('UPL UHRIP Analysis by Provider'!$B:$B,'OP UPL Gap Data'!$D:$D,0))),0)</f>
        <v>236145.11573170731</v>
      </c>
      <c r="T303" s="4">
        <f>IFERROR(INDEX('IP UPL Gap Data'!$H:$H,(MATCH($B:$B,'IP UPL Gap Data'!$D:$D,0))),0)</f>
        <v>0</v>
      </c>
      <c r="U303" s="4">
        <f>IFERROR(INDEX('OP UPL Gap Data'!I:I,(MATCH('UPL UHRIP Analysis by Provider'!B:B,'OP UPL Gap Data'!D:D,0))),0)</f>
        <v>44788.461325123906</v>
      </c>
      <c r="V303" s="4">
        <f>IFERROR(INDEX('IP UPL Gap Data'!$N:$N,(MATCH($B:$B,'IP UPL Gap Data'!$D:$D,0))),0)</f>
        <v>0</v>
      </c>
    </row>
    <row r="304" spans="1:22">
      <c r="A304" s="10" t="s">
        <v>727</v>
      </c>
      <c r="B304" s="13" t="s">
        <v>727</v>
      </c>
      <c r="C304" s="11" t="s">
        <v>728</v>
      </c>
      <c r="D304" s="11"/>
      <c r="E304" s="12" t="s">
        <v>729</v>
      </c>
      <c r="F304" s="11" t="s">
        <v>1620</v>
      </c>
      <c r="G304" s="11" t="s">
        <v>1538</v>
      </c>
      <c r="H304" s="13" t="s">
        <v>1626</v>
      </c>
      <c r="I304" s="9">
        <f>IFERROR(INDEX('PGY4 AA Encounters IP OP Split'!$L:$L,(MATCH($B:$B,'PGY4 AA Encounters IP OP Split'!$D:$D,0))),0)</f>
        <v>408133.25298484752</v>
      </c>
      <c r="J304" s="9">
        <f>IFERROR(INDEX('PGY4 AA Encounters IP OP Split'!$M:$M,(MATCH($B:$B,'PGY4 AA Encounters IP OP Split'!$D:$D,0))),0)</f>
        <v>505643.51895161904</v>
      </c>
      <c r="K304" s="9">
        <f t="shared" si="16"/>
        <v>913776.77193646657</v>
      </c>
      <c r="L304" s="71">
        <f>INDEX('Revised PGY4 Percent Increases'!J:J,(MATCH(H:H,'Revised PGY4 Percent Increases'!A:A,0)))</f>
        <v>0.5099999999999999</v>
      </c>
      <c r="M304" s="9">
        <f t="shared" si="17"/>
        <v>466026.15368759783</v>
      </c>
      <c r="N304" s="4">
        <f t="shared" si="18"/>
        <v>208147.9590222722</v>
      </c>
      <c r="O304" s="4">
        <f t="shared" si="19"/>
        <v>257878.19466532566</v>
      </c>
      <c r="P304" s="9">
        <f>IFERROR(INDEX('IP UPL Gap Data'!$I:$I,(MATCH($B:$B,'IP UPL Gap Data'!$D:$D,0))),0)</f>
        <v>492239.39240134676</v>
      </c>
      <c r="Q304" s="9">
        <f>IFERROR(INDEX('IP UPL Gap Data'!$J:$J,(MATCH($B:$B,'IP UPL Gap Data'!$D:$D,0))),0)</f>
        <v>337297.48967479676</v>
      </c>
      <c r="R304" s="9">
        <f>IFERROR(INDEX('OP UPL Gap Data'!G:G,(MATCH('UPL UHRIP Analysis by Provider'!$B:$B,'OP UPL Gap Data'!$D:$D,0))),0)</f>
        <v>697984.4862858312</v>
      </c>
      <c r="S304" s="9">
        <f>IFERROR(INDEX('OP UPL Gap Data'!H:H,(MATCH('UPL UHRIP Analysis by Provider'!$B:$B,'OP UPL Gap Data'!$D:$D,0))),0)</f>
        <v>424501.93882113817</v>
      </c>
      <c r="T304" s="4">
        <f>IFERROR(INDEX('IP UPL Gap Data'!$H:$H,(MATCH($B:$B,'IP UPL Gap Data'!$D:$D,0))),0)</f>
        <v>154941.90272655</v>
      </c>
      <c r="U304" s="4">
        <f>IFERROR(INDEX('OP UPL Gap Data'!I:I,(MATCH('UPL UHRIP Analysis by Provider'!B:B,'OP UPL Gap Data'!D:D,0))),0)</f>
        <v>273482.54746469302</v>
      </c>
      <c r="V304" s="4">
        <f>IFERROR(INDEX('IP UPL Gap Data'!$N:$N,(MATCH($B:$B,'IP UPL Gap Data'!$D:$D,0))),0)</f>
        <v>0</v>
      </c>
    </row>
    <row r="305" spans="1:22">
      <c r="A305" s="10" t="s">
        <v>778</v>
      </c>
      <c r="B305" s="13" t="s">
        <v>778</v>
      </c>
      <c r="C305" s="11" t="s">
        <v>779</v>
      </c>
      <c r="D305" s="11"/>
      <c r="E305" s="12" t="s">
        <v>780</v>
      </c>
      <c r="F305" s="11" t="s">
        <v>1620</v>
      </c>
      <c r="G305" s="11" t="s">
        <v>1538</v>
      </c>
      <c r="H305" s="13" t="s">
        <v>1626</v>
      </c>
      <c r="I305" s="9">
        <f>IFERROR(INDEX('PGY4 AA Encounters IP OP Split'!$L:$L,(MATCH($B:$B,'PGY4 AA Encounters IP OP Split'!$D:$D,0))),0)</f>
        <v>32352.483644193177</v>
      </c>
      <c r="J305" s="9">
        <f>IFERROR(INDEX('PGY4 AA Encounters IP OP Split'!$M:$M,(MATCH($B:$B,'PGY4 AA Encounters IP OP Split'!$D:$D,0))),0)</f>
        <v>600360.46545530832</v>
      </c>
      <c r="K305" s="9">
        <f t="shared" si="16"/>
        <v>632712.94909950148</v>
      </c>
      <c r="L305" s="71">
        <f>INDEX('Revised PGY4 Percent Increases'!J:J,(MATCH(H:H,'Revised PGY4 Percent Increases'!A:A,0)))</f>
        <v>0.5099999999999999</v>
      </c>
      <c r="M305" s="9">
        <f t="shared" si="17"/>
        <v>322683.6040407457</v>
      </c>
      <c r="N305" s="4">
        <f t="shared" si="18"/>
        <v>16499.766658538516</v>
      </c>
      <c r="O305" s="4">
        <f t="shared" si="19"/>
        <v>306183.83738220716</v>
      </c>
      <c r="P305" s="9">
        <f>IFERROR(INDEX('IP UPL Gap Data'!$I:$I,(MATCH($B:$B,'IP UPL Gap Data'!$D:$D,0))),0)</f>
        <v>139099.05336887698</v>
      </c>
      <c r="Q305" s="9">
        <f>IFERROR(INDEX('IP UPL Gap Data'!$J:$J,(MATCH($B:$B,'IP UPL Gap Data'!$D:$D,0))),0)</f>
        <v>60589.081869918693</v>
      </c>
      <c r="R305" s="9">
        <f>IFERROR(INDEX('OP UPL Gap Data'!G:G,(MATCH('UPL UHRIP Analysis by Provider'!$B:$B,'OP UPL Gap Data'!$D:$D,0))),0)</f>
        <v>318009.55463863676</v>
      </c>
      <c r="S305" s="9">
        <f>IFERROR(INDEX('OP UPL Gap Data'!H:H,(MATCH('UPL UHRIP Analysis by Provider'!$B:$B,'OP UPL Gap Data'!$D:$D,0))),0)</f>
        <v>346624.51906504063</v>
      </c>
      <c r="T305" s="4">
        <f>IFERROR(INDEX('IP UPL Gap Data'!$H:$H,(MATCH($B:$B,'IP UPL Gap Data'!$D:$D,0))),0)</f>
        <v>78509.971498958286</v>
      </c>
      <c r="U305" s="4">
        <f>IFERROR(INDEX('OP UPL Gap Data'!I:I,(MATCH('UPL UHRIP Analysis by Provider'!B:B,'OP UPL Gap Data'!D:D,0))),0)</f>
        <v>-28614.964426403865</v>
      </c>
      <c r="V305" s="4">
        <f>IFERROR(INDEX('IP UPL Gap Data'!$N:$N,(MATCH($B:$B,'IP UPL Gap Data'!$D:$D,0))),0)</f>
        <v>0</v>
      </c>
    </row>
    <row r="306" spans="1:22">
      <c r="A306" s="10" t="s">
        <v>805</v>
      </c>
      <c r="B306" s="13" t="s">
        <v>805</v>
      </c>
      <c r="C306" s="11" t="s">
        <v>806</v>
      </c>
      <c r="D306" s="11"/>
      <c r="E306" s="12" t="s">
        <v>807</v>
      </c>
      <c r="F306" s="11" t="s">
        <v>1620</v>
      </c>
      <c r="G306" s="11" t="s">
        <v>1538</v>
      </c>
      <c r="H306" s="13" t="s">
        <v>1626</v>
      </c>
      <c r="I306" s="9">
        <f>IFERROR(INDEX('PGY4 AA Encounters IP OP Split'!$L:$L,(MATCH($B:$B,'PGY4 AA Encounters IP OP Split'!$D:$D,0))),0)</f>
        <v>9371.832529932035</v>
      </c>
      <c r="J306" s="9">
        <f>IFERROR(INDEX('PGY4 AA Encounters IP OP Split'!$M:$M,(MATCH($B:$B,'PGY4 AA Encounters IP OP Split'!$D:$D,0))),0)</f>
        <v>181426.71168130235</v>
      </c>
      <c r="K306" s="9">
        <f t="shared" si="16"/>
        <v>190798.54421123437</v>
      </c>
      <c r="L306" s="71">
        <f>INDEX('Revised PGY4 Percent Increases'!J:J,(MATCH(H:H,'Revised PGY4 Percent Increases'!A:A,0)))</f>
        <v>0.5099999999999999</v>
      </c>
      <c r="M306" s="9">
        <f t="shared" si="17"/>
        <v>97307.257547729518</v>
      </c>
      <c r="N306" s="4">
        <f t="shared" si="18"/>
        <v>4779.6345902653366</v>
      </c>
      <c r="O306" s="4">
        <f t="shared" si="19"/>
        <v>92527.622957464177</v>
      </c>
      <c r="P306" s="9">
        <f>IFERROR(INDEX('IP UPL Gap Data'!$I:$I,(MATCH($B:$B,'IP UPL Gap Data'!$D:$D,0))),0)</f>
        <v>122337.52070123298</v>
      </c>
      <c r="Q306" s="9">
        <f>IFERROR(INDEX('IP UPL Gap Data'!$J:$J,(MATCH($B:$B,'IP UPL Gap Data'!$D:$D,0))),0)</f>
        <v>52999.177154471545</v>
      </c>
      <c r="R306" s="9">
        <f>IFERROR(INDEX('OP UPL Gap Data'!G:G,(MATCH('UPL UHRIP Analysis by Provider'!$B:$B,'OP UPL Gap Data'!$D:$D,0))),0)</f>
        <v>95737.732986940799</v>
      </c>
      <c r="S306" s="9">
        <f>IFERROR(INDEX('OP UPL Gap Data'!H:H,(MATCH('UPL UHRIP Analysis by Provider'!$B:$B,'OP UPL Gap Data'!$D:$D,0))),0)</f>
        <v>129046.46491869919</v>
      </c>
      <c r="T306" s="4">
        <f>IFERROR(INDEX('IP UPL Gap Data'!$H:$H,(MATCH($B:$B,'IP UPL Gap Data'!$D:$D,0))),0)</f>
        <v>69338.343546761433</v>
      </c>
      <c r="U306" s="4">
        <f>IFERROR(INDEX('OP UPL Gap Data'!I:I,(MATCH('UPL UHRIP Analysis by Provider'!B:B,'OP UPL Gap Data'!D:D,0))),0)</f>
        <v>-33308.73193175839</v>
      </c>
      <c r="V306" s="4">
        <f>IFERROR(INDEX('IP UPL Gap Data'!$N:$N,(MATCH($B:$B,'IP UPL Gap Data'!$D:$D,0))),0)</f>
        <v>0</v>
      </c>
    </row>
    <row r="307" spans="1:22">
      <c r="A307" s="10" t="s">
        <v>814</v>
      </c>
      <c r="B307" s="13" t="s">
        <v>814</v>
      </c>
      <c r="C307" s="11" t="s">
        <v>815</v>
      </c>
      <c r="D307" s="11"/>
      <c r="E307" s="12" t="s">
        <v>816</v>
      </c>
      <c r="F307" s="11" t="s">
        <v>1620</v>
      </c>
      <c r="G307" s="11" t="s">
        <v>1538</v>
      </c>
      <c r="H307" s="13" t="s">
        <v>1626</v>
      </c>
      <c r="I307" s="9">
        <f>IFERROR(INDEX('PGY4 AA Encounters IP OP Split'!$L:$L,(MATCH($B:$B,'PGY4 AA Encounters IP OP Split'!$D:$D,0))),0)</f>
        <v>103028.35750830111</v>
      </c>
      <c r="J307" s="9">
        <f>IFERROR(INDEX('PGY4 AA Encounters IP OP Split'!$M:$M,(MATCH($B:$B,'PGY4 AA Encounters IP OP Split'!$D:$D,0))),0)</f>
        <v>970419.99762121937</v>
      </c>
      <c r="K307" s="9">
        <f t="shared" si="16"/>
        <v>1073448.3551295204</v>
      </c>
      <c r="L307" s="71">
        <f>INDEX('Revised PGY4 Percent Increases'!J:J,(MATCH(H:H,'Revised PGY4 Percent Increases'!A:A,0)))</f>
        <v>0.5099999999999999</v>
      </c>
      <c r="M307" s="9">
        <f t="shared" si="17"/>
        <v>547458.66111605533</v>
      </c>
      <c r="N307" s="4">
        <f t="shared" si="18"/>
        <v>52544.462329233553</v>
      </c>
      <c r="O307" s="4">
        <f t="shared" si="19"/>
        <v>494914.1987868218</v>
      </c>
      <c r="P307" s="9">
        <f>IFERROR(INDEX('IP UPL Gap Data'!$I:$I,(MATCH($B:$B,'IP UPL Gap Data'!$D:$D,0))),0)</f>
        <v>47599.209993745673</v>
      </c>
      <c r="Q307" s="9">
        <f>IFERROR(INDEX('IP UPL Gap Data'!$J:$J,(MATCH($B:$B,'IP UPL Gap Data'!$D:$D,0))),0)</f>
        <v>33375.893292682929</v>
      </c>
      <c r="R307" s="9">
        <f>IFERROR(INDEX('OP UPL Gap Data'!G:G,(MATCH('UPL UHRIP Analysis by Provider'!$B:$B,'OP UPL Gap Data'!$D:$D,0))),0)</f>
        <v>212266.9063450328</v>
      </c>
      <c r="S307" s="9">
        <f>IFERROR(INDEX('OP UPL Gap Data'!H:H,(MATCH('UPL UHRIP Analysis by Provider'!$B:$B,'OP UPL Gap Data'!$D:$D,0))),0)</f>
        <v>471943.55711382104</v>
      </c>
      <c r="T307" s="4">
        <f>IFERROR(INDEX('IP UPL Gap Data'!$H:$H,(MATCH($B:$B,'IP UPL Gap Data'!$D:$D,0))),0)</f>
        <v>14223.316701062744</v>
      </c>
      <c r="U307" s="4">
        <f>IFERROR(INDEX('OP UPL Gap Data'!I:I,(MATCH('UPL UHRIP Analysis by Provider'!B:B,'OP UPL Gap Data'!D:D,0))),0)</f>
        <v>-259676.65076878824</v>
      </c>
      <c r="V307" s="4">
        <f>IFERROR(INDEX('IP UPL Gap Data'!$N:$N,(MATCH($B:$B,'IP UPL Gap Data'!$D:$D,0))),0)</f>
        <v>0</v>
      </c>
    </row>
    <row r="308" spans="1:22">
      <c r="A308" s="10" t="s">
        <v>1066</v>
      </c>
      <c r="B308" s="13" t="s">
        <v>1066</v>
      </c>
      <c r="C308" s="11" t="s">
        <v>1067</v>
      </c>
      <c r="D308" s="11"/>
      <c r="E308" s="12" t="s">
        <v>1068</v>
      </c>
      <c r="F308" s="11" t="s">
        <v>1620</v>
      </c>
      <c r="G308" s="11" t="s">
        <v>1538</v>
      </c>
      <c r="H308" s="13" t="s">
        <v>1626</v>
      </c>
      <c r="I308" s="9">
        <f>IFERROR(INDEX('PGY4 AA Encounters IP OP Split'!$L:$L,(MATCH($B:$B,'PGY4 AA Encounters IP OP Split'!$D:$D,0))),0)</f>
        <v>32186.988941496034</v>
      </c>
      <c r="J308" s="9">
        <f>IFERROR(INDEX('PGY4 AA Encounters IP OP Split'!$M:$M,(MATCH($B:$B,'PGY4 AA Encounters IP OP Split'!$D:$D,0))),0)</f>
        <v>223749.51438990797</v>
      </c>
      <c r="K308" s="9">
        <f t="shared" si="16"/>
        <v>255936.503331404</v>
      </c>
      <c r="L308" s="71">
        <f>INDEX('Revised PGY4 Percent Increases'!J:J,(MATCH(H:H,'Revised PGY4 Percent Increases'!A:A,0)))</f>
        <v>0.5099999999999999</v>
      </c>
      <c r="M308" s="9">
        <f t="shared" si="17"/>
        <v>130527.61669901601</v>
      </c>
      <c r="N308" s="4">
        <f t="shared" si="18"/>
        <v>16415.364360162974</v>
      </c>
      <c r="O308" s="4">
        <f t="shared" si="19"/>
        <v>114112.25233885304</v>
      </c>
      <c r="P308" s="9">
        <f>IFERROR(INDEX('IP UPL Gap Data'!$I:$I,(MATCH($B:$B,'IP UPL Gap Data'!$D:$D,0))),0)</f>
        <v>20381.588234581588</v>
      </c>
      <c r="Q308" s="9">
        <f>IFERROR(INDEX('IP UPL Gap Data'!$J:$J,(MATCH($B:$B,'IP UPL Gap Data'!$D:$D,0))),0)</f>
        <v>16318.432926829268</v>
      </c>
      <c r="R308" s="9">
        <f>IFERROR(INDEX('OP UPL Gap Data'!G:G,(MATCH('UPL UHRIP Analysis by Provider'!$B:$B,'OP UPL Gap Data'!$D:$D,0))),0)</f>
        <v>447564.02849687944</v>
      </c>
      <c r="S308" s="9">
        <f>IFERROR(INDEX('OP UPL Gap Data'!H:H,(MATCH('UPL UHRIP Analysis by Provider'!$B:$B,'OP UPL Gap Data'!$D:$D,0))),0)</f>
        <v>202631.30691056911</v>
      </c>
      <c r="T308" s="4">
        <f>IFERROR(INDEX('IP UPL Gap Data'!$H:$H,(MATCH($B:$B,'IP UPL Gap Data'!$D:$D,0))),0)</f>
        <v>4063.1553077523204</v>
      </c>
      <c r="U308" s="4">
        <f>IFERROR(INDEX('OP UPL Gap Data'!I:I,(MATCH('UPL UHRIP Analysis by Provider'!B:B,'OP UPL Gap Data'!D:D,0))),0)</f>
        <v>244932.72158631033</v>
      </c>
      <c r="V308" s="4">
        <f>IFERROR(INDEX('IP UPL Gap Data'!$N:$N,(MATCH($B:$B,'IP UPL Gap Data'!$D:$D,0))),0)</f>
        <v>0</v>
      </c>
    </row>
    <row r="309" spans="1:22">
      <c r="A309" s="10" t="s">
        <v>1203</v>
      </c>
      <c r="B309" s="13" t="s">
        <v>1203</v>
      </c>
      <c r="C309" s="11" t="s">
        <v>1204</v>
      </c>
      <c r="D309" s="11"/>
      <c r="E309" s="12" t="s">
        <v>1205</v>
      </c>
      <c r="F309" s="11" t="s">
        <v>1620</v>
      </c>
      <c r="G309" s="11" t="s">
        <v>1538</v>
      </c>
      <c r="H309" s="13" t="s">
        <v>1626</v>
      </c>
      <c r="I309" s="9">
        <f>IFERROR(INDEX('PGY4 AA Encounters IP OP Split'!$L:$L,(MATCH($B:$B,'PGY4 AA Encounters IP OP Split'!$D:$D,0))),0)</f>
        <v>162240.13368638547</v>
      </c>
      <c r="J309" s="9">
        <f>IFERROR(INDEX('PGY4 AA Encounters IP OP Split'!$M:$M,(MATCH($B:$B,'PGY4 AA Encounters IP OP Split'!$D:$D,0))),0)</f>
        <v>445909.89236679027</v>
      </c>
      <c r="K309" s="9">
        <f t="shared" si="16"/>
        <v>608150.0260531758</v>
      </c>
      <c r="L309" s="71">
        <f>INDEX('Revised PGY4 Percent Increases'!J:J,(MATCH(H:H,'Revised PGY4 Percent Increases'!A:A,0)))</f>
        <v>0.5099999999999999</v>
      </c>
      <c r="M309" s="9">
        <f t="shared" si="17"/>
        <v>310156.51328711957</v>
      </c>
      <c r="N309" s="4">
        <f t="shared" si="18"/>
        <v>82742.468180056574</v>
      </c>
      <c r="O309" s="4">
        <f t="shared" si="19"/>
        <v>227414.04510706299</v>
      </c>
      <c r="P309" s="9">
        <f>IFERROR(INDEX('IP UPL Gap Data'!$I:$I,(MATCH($B:$B,'IP UPL Gap Data'!$D:$D,0))),0)</f>
        <v>454666.80874109315</v>
      </c>
      <c r="Q309" s="9">
        <f>IFERROR(INDEX('IP UPL Gap Data'!$J:$J,(MATCH($B:$B,'IP UPL Gap Data'!$D:$D,0))),0)</f>
        <v>434120.1463821138</v>
      </c>
      <c r="R309" s="9">
        <f>IFERROR(INDEX('OP UPL Gap Data'!G:G,(MATCH('UPL UHRIP Analysis by Provider'!$B:$B,'OP UPL Gap Data'!$D:$D,0))),0)</f>
        <v>289955.219614662</v>
      </c>
      <c r="S309" s="9">
        <f>IFERROR(INDEX('OP UPL Gap Data'!H:H,(MATCH('UPL UHRIP Analysis by Provider'!$B:$B,'OP UPL Gap Data'!$D:$D,0))),0)</f>
        <v>354722.4195934959</v>
      </c>
      <c r="T309" s="4">
        <f>IFERROR(INDEX('IP UPL Gap Data'!$H:$H,(MATCH($B:$B,'IP UPL Gap Data'!$D:$D,0))),0)</f>
        <v>20546.662358979345</v>
      </c>
      <c r="U309" s="4">
        <f>IFERROR(INDEX('OP UPL Gap Data'!I:I,(MATCH('UPL UHRIP Analysis by Provider'!B:B,'OP UPL Gap Data'!D:D,0))),0)</f>
        <v>-64767.199978833902</v>
      </c>
      <c r="V309" s="4">
        <f>IFERROR(INDEX('IP UPL Gap Data'!$N:$N,(MATCH($B:$B,'IP UPL Gap Data'!$D:$D,0))),0)</f>
        <v>0</v>
      </c>
    </row>
    <row r="310" spans="1:22" ht="23.5">
      <c r="A310" s="10" t="s">
        <v>1233</v>
      </c>
      <c r="B310" s="13" t="s">
        <v>1233</v>
      </c>
      <c r="C310" s="11" t="s">
        <v>1234</v>
      </c>
      <c r="D310" s="11"/>
      <c r="E310" s="12" t="s">
        <v>1235</v>
      </c>
      <c r="F310" s="11" t="s">
        <v>1209</v>
      </c>
      <c r="G310" s="11" t="s">
        <v>314</v>
      </c>
      <c r="H310" s="13" t="s">
        <v>1694</v>
      </c>
      <c r="I310" s="9">
        <f>IFERROR(INDEX('PGY4 AA Encounters IP OP Split'!$L:$L,(MATCH($B:$B,'PGY4 AA Encounters IP OP Split'!$D:$D,0))),0)</f>
        <v>0</v>
      </c>
      <c r="J310" s="9">
        <f>IFERROR(INDEX('PGY4 AA Encounters IP OP Split'!$M:$M,(MATCH($B:$B,'PGY4 AA Encounters IP OP Split'!$D:$D,0))),0)</f>
        <v>0</v>
      </c>
      <c r="K310" s="9">
        <f t="shared" si="16"/>
        <v>0</v>
      </c>
      <c r="L310" s="71">
        <f>INDEX('Revised PGY4 Percent Increases'!J:J,(MATCH(H:H,'Revised PGY4 Percent Increases'!A:A,0)))</f>
        <v>0</v>
      </c>
      <c r="M310" s="9">
        <f t="shared" si="17"/>
        <v>0</v>
      </c>
      <c r="N310" s="4">
        <f t="shared" si="18"/>
        <v>0</v>
      </c>
      <c r="O310" s="4">
        <f t="shared" si="19"/>
        <v>0</v>
      </c>
      <c r="P310" s="9">
        <f>IFERROR(INDEX('IP UPL Gap Data'!$I:$I,(MATCH($B:$B,'IP UPL Gap Data'!$D:$D,0))),0)</f>
        <v>0</v>
      </c>
      <c r="Q310" s="9">
        <f>IFERROR(INDEX('IP UPL Gap Data'!$J:$J,(MATCH($B:$B,'IP UPL Gap Data'!$D:$D,0))),0)</f>
        <v>0</v>
      </c>
      <c r="R310" s="9">
        <f>IFERROR(INDEX('OP UPL Gap Data'!G:G,(MATCH('UPL UHRIP Analysis by Provider'!$B:$B,'OP UPL Gap Data'!$D:$D,0))),0)</f>
        <v>0</v>
      </c>
      <c r="S310" s="9">
        <f>IFERROR(INDEX('OP UPL Gap Data'!H:H,(MATCH('UPL UHRIP Analysis by Provider'!$B:$B,'OP UPL Gap Data'!$D:$D,0))),0)</f>
        <v>0</v>
      </c>
      <c r="T310" s="4">
        <f>IFERROR(INDEX('IP UPL Gap Data'!$H:$H,(MATCH($B:$B,'IP UPL Gap Data'!$D:$D,0))),0)</f>
        <v>0</v>
      </c>
      <c r="U310" s="4">
        <f>IFERROR(INDEX('OP UPL Gap Data'!I:I,(MATCH('UPL UHRIP Analysis by Provider'!B:B,'OP UPL Gap Data'!D:D,0))),0)</f>
        <v>0</v>
      </c>
      <c r="V310" s="4">
        <f>IFERROR(INDEX('IP UPL Gap Data'!$N:$N,(MATCH($B:$B,'IP UPL Gap Data'!$D:$D,0))),0)</f>
        <v>0</v>
      </c>
    </row>
    <row r="311" spans="1:22" ht="23.5">
      <c r="A311" s="10" t="s">
        <v>1323</v>
      </c>
      <c r="B311" s="13" t="s">
        <v>1323</v>
      </c>
      <c r="C311" s="11" t="s">
        <v>1324</v>
      </c>
      <c r="D311" s="11"/>
      <c r="E311" s="12" t="s">
        <v>1325</v>
      </c>
      <c r="F311" s="11" t="s">
        <v>1209</v>
      </c>
      <c r="G311" s="11" t="s">
        <v>314</v>
      </c>
      <c r="H311" s="13" t="s">
        <v>1694</v>
      </c>
      <c r="I311" s="9">
        <f>IFERROR(INDEX('PGY4 AA Encounters IP OP Split'!$L:$L,(MATCH($B:$B,'PGY4 AA Encounters IP OP Split'!$D:$D,0))),0)</f>
        <v>0</v>
      </c>
      <c r="J311" s="9">
        <f>IFERROR(INDEX('PGY4 AA Encounters IP OP Split'!$M:$M,(MATCH($B:$B,'PGY4 AA Encounters IP OP Split'!$D:$D,0))),0)</f>
        <v>0</v>
      </c>
      <c r="K311" s="9">
        <f t="shared" si="16"/>
        <v>0</v>
      </c>
      <c r="L311" s="71">
        <f>INDEX('Revised PGY4 Percent Increases'!J:J,(MATCH(H:H,'Revised PGY4 Percent Increases'!A:A,0)))</f>
        <v>0</v>
      </c>
      <c r="M311" s="9">
        <f t="shared" si="17"/>
        <v>0</v>
      </c>
      <c r="N311" s="4">
        <f t="shared" si="18"/>
        <v>0</v>
      </c>
      <c r="O311" s="4">
        <f t="shared" si="19"/>
        <v>0</v>
      </c>
      <c r="P311" s="9">
        <f>IFERROR(INDEX('IP UPL Gap Data'!$I:$I,(MATCH($B:$B,'IP UPL Gap Data'!$D:$D,0))),0)</f>
        <v>0</v>
      </c>
      <c r="Q311" s="9">
        <f>IFERROR(INDEX('IP UPL Gap Data'!$J:$J,(MATCH($B:$B,'IP UPL Gap Data'!$D:$D,0))),0)</f>
        <v>0</v>
      </c>
      <c r="R311" s="9">
        <f>IFERROR(INDEX('OP UPL Gap Data'!G:G,(MATCH('UPL UHRIP Analysis by Provider'!$B:$B,'OP UPL Gap Data'!$D:$D,0))),0)</f>
        <v>0</v>
      </c>
      <c r="S311" s="9">
        <f>IFERROR(INDEX('OP UPL Gap Data'!H:H,(MATCH('UPL UHRIP Analysis by Provider'!$B:$B,'OP UPL Gap Data'!$D:$D,0))),0)</f>
        <v>0</v>
      </c>
      <c r="T311" s="4">
        <f>IFERROR(INDEX('IP UPL Gap Data'!$H:$H,(MATCH($B:$B,'IP UPL Gap Data'!$D:$D,0))),0)</f>
        <v>0</v>
      </c>
      <c r="U311" s="4">
        <f>IFERROR(INDEX('OP UPL Gap Data'!I:I,(MATCH('UPL UHRIP Analysis by Provider'!B:B,'OP UPL Gap Data'!D:D,0))),0)</f>
        <v>0</v>
      </c>
      <c r="V311" s="4">
        <f>IFERROR(INDEX('IP UPL Gap Data'!$N:$N,(MATCH($B:$B,'IP UPL Gap Data'!$D:$D,0))),0)</f>
        <v>0</v>
      </c>
    </row>
    <row r="312" spans="1:22">
      <c r="A312" s="10" t="s">
        <v>19</v>
      </c>
      <c r="B312" s="13" t="s">
        <v>19</v>
      </c>
      <c r="C312" s="11" t="s">
        <v>20</v>
      </c>
      <c r="D312" s="11"/>
      <c r="E312" s="12" t="s">
        <v>21</v>
      </c>
      <c r="F312" s="11" t="s">
        <v>226</v>
      </c>
      <c r="G312" s="11" t="s">
        <v>314</v>
      </c>
      <c r="H312" s="13" t="s">
        <v>1622</v>
      </c>
      <c r="I312" s="9">
        <f>IFERROR(INDEX('PGY4 AA Encounters IP OP Split'!$L:$L,(MATCH($B:$B,'PGY4 AA Encounters IP OP Split'!$D:$D,0))),0)</f>
        <v>2629586.1055656513</v>
      </c>
      <c r="J312" s="9">
        <f>IFERROR(INDEX('PGY4 AA Encounters IP OP Split'!$M:$M,(MATCH($B:$B,'PGY4 AA Encounters IP OP Split'!$D:$D,0))),0)</f>
        <v>1804960.9418215174</v>
      </c>
      <c r="K312" s="9">
        <f t="shared" si="16"/>
        <v>4434547.0473871687</v>
      </c>
      <c r="L312" s="71">
        <f>INDEX('Revised PGY4 Percent Increases'!J:J,(MATCH(H:H,'Revised PGY4 Percent Increases'!A:A,0)))</f>
        <v>0.83662642443542323</v>
      </c>
      <c r="M312" s="9">
        <f t="shared" si="17"/>
        <v>3710059.2402461902</v>
      </c>
      <c r="N312" s="4">
        <f t="shared" si="18"/>
        <v>2199981.2212444604</v>
      </c>
      <c r="O312" s="4">
        <f t="shared" si="19"/>
        <v>1510078.01900173</v>
      </c>
      <c r="P312" s="9">
        <f>IFERROR(INDEX('IP UPL Gap Data'!$I:$I,(MATCH($B:$B,'IP UPL Gap Data'!$D:$D,0))),0)</f>
        <v>3838908.9833040112</v>
      </c>
      <c r="Q312" s="9">
        <f>IFERROR(INDEX('IP UPL Gap Data'!$J:$J,(MATCH($B:$B,'IP UPL Gap Data'!$D:$D,0))),0)</f>
        <v>2947497.03</v>
      </c>
      <c r="R312" s="9">
        <f>IFERROR(INDEX('OP UPL Gap Data'!G:G,(MATCH('UPL UHRIP Analysis by Provider'!$B:$B,'OP UPL Gap Data'!$D:$D,0))),0)</f>
        <v>3523541.5545273577</v>
      </c>
      <c r="S312" s="9">
        <f>IFERROR(INDEX('OP UPL Gap Data'!H:H,(MATCH('UPL UHRIP Analysis by Provider'!$B:$B,'OP UPL Gap Data'!$D:$D,0))),0)</f>
        <v>1473040.3099999998</v>
      </c>
      <c r="T312" s="4">
        <f>IFERROR(INDEX('IP UPL Gap Data'!$H:$H,(MATCH($B:$B,'IP UPL Gap Data'!$D:$D,0))),0)</f>
        <v>891411.95330401137</v>
      </c>
      <c r="U312" s="4">
        <f>IFERROR(INDEX('OP UPL Gap Data'!I:I,(MATCH('UPL UHRIP Analysis by Provider'!B:B,'OP UPL Gap Data'!D:D,0))),0)</f>
        <v>2050501.2445273579</v>
      </c>
      <c r="V312" s="4">
        <f>IFERROR(INDEX('IP UPL Gap Data'!$N:$N,(MATCH($B:$B,'IP UPL Gap Data'!$D:$D,0))),0)</f>
        <v>0</v>
      </c>
    </row>
    <row r="313" spans="1:22" ht="23.5">
      <c r="A313" s="10" t="s">
        <v>67</v>
      </c>
      <c r="B313" s="13" t="s">
        <v>67</v>
      </c>
      <c r="C313" s="11" t="s">
        <v>68</v>
      </c>
      <c r="D313" s="11"/>
      <c r="E313" s="12" t="s">
        <v>69</v>
      </c>
      <c r="F313" s="11" t="s">
        <v>226</v>
      </c>
      <c r="G313" s="11" t="s">
        <v>314</v>
      </c>
      <c r="H313" s="13" t="s">
        <v>1622</v>
      </c>
      <c r="I313" s="9">
        <f>IFERROR(INDEX('PGY4 AA Encounters IP OP Split'!$L:$L,(MATCH($B:$B,'PGY4 AA Encounters IP OP Split'!$D:$D,0))),0)</f>
        <v>9746544.9155906383</v>
      </c>
      <c r="J313" s="9">
        <f>IFERROR(INDEX('PGY4 AA Encounters IP OP Split'!$M:$M,(MATCH($B:$B,'PGY4 AA Encounters IP OP Split'!$D:$D,0))),0)</f>
        <v>7705423.8004006529</v>
      </c>
      <c r="K313" s="9">
        <f t="shared" si="16"/>
        <v>17451968.715991292</v>
      </c>
      <c r="L313" s="71">
        <f>INDEX('Revised PGY4 Percent Increases'!J:J,(MATCH(H:H,'Revised PGY4 Percent Increases'!A:A,0)))</f>
        <v>0.83662642443542323</v>
      </c>
      <c r="M313" s="9">
        <f t="shared" si="17"/>
        <v>14600778.186218658</v>
      </c>
      <c r="N313" s="4">
        <f t="shared" si="18"/>
        <v>8154217.0233298494</v>
      </c>
      <c r="O313" s="4">
        <f t="shared" si="19"/>
        <v>6446561.1628888082</v>
      </c>
      <c r="P313" s="9">
        <f>IFERROR(INDEX('IP UPL Gap Data'!$I:$I,(MATCH($B:$B,'IP UPL Gap Data'!$D:$D,0))),0)</f>
        <v>25102392.230369683</v>
      </c>
      <c r="Q313" s="9">
        <f>IFERROR(INDEX('IP UPL Gap Data'!$J:$J,(MATCH($B:$B,'IP UPL Gap Data'!$D:$D,0))),0)</f>
        <v>11379768.368544305</v>
      </c>
      <c r="R313" s="9">
        <f>IFERROR(INDEX('OP UPL Gap Data'!G:G,(MATCH('UPL UHRIP Analysis by Provider'!$B:$B,'OP UPL Gap Data'!$D:$D,0))),0)</f>
        <v>16688009.1930853</v>
      </c>
      <c r="S313" s="9">
        <f>IFERROR(INDEX('OP UPL Gap Data'!H:H,(MATCH('UPL UHRIP Analysis by Provider'!$B:$B,'OP UPL Gap Data'!$D:$D,0))),0)</f>
        <v>5719685.5560759511</v>
      </c>
      <c r="T313" s="4">
        <f>IFERROR(INDEX('IP UPL Gap Data'!$H:$H,(MATCH($B:$B,'IP UPL Gap Data'!$D:$D,0))),0)</f>
        <v>13722623.861825379</v>
      </c>
      <c r="U313" s="4">
        <f>IFERROR(INDEX('OP UPL Gap Data'!I:I,(MATCH('UPL UHRIP Analysis by Provider'!B:B,'OP UPL Gap Data'!D:D,0))),0)</f>
        <v>10968323.637009349</v>
      </c>
      <c r="V313" s="4">
        <f>IFERROR(INDEX('IP UPL Gap Data'!$N:$N,(MATCH($B:$B,'IP UPL Gap Data'!$D:$D,0))),0)</f>
        <v>0</v>
      </c>
    </row>
    <row r="314" spans="1:22">
      <c r="A314" s="10" t="s">
        <v>70</v>
      </c>
      <c r="B314" s="13" t="s">
        <v>70</v>
      </c>
      <c r="C314" s="11" t="s">
        <v>71</v>
      </c>
      <c r="D314" s="11"/>
      <c r="E314" s="12" t="s">
        <v>72</v>
      </c>
      <c r="F314" s="11" t="s">
        <v>226</v>
      </c>
      <c r="G314" s="11" t="s">
        <v>314</v>
      </c>
      <c r="H314" s="13" t="s">
        <v>1622</v>
      </c>
      <c r="I314" s="9">
        <f>IFERROR(INDEX('PGY4 AA Encounters IP OP Split'!$L:$L,(MATCH($B:$B,'PGY4 AA Encounters IP OP Split'!$D:$D,0))),0)</f>
        <v>3604381.0509408284</v>
      </c>
      <c r="J314" s="9">
        <f>IFERROR(INDEX('PGY4 AA Encounters IP OP Split'!$M:$M,(MATCH($B:$B,'PGY4 AA Encounters IP OP Split'!$D:$D,0))),0)</f>
        <v>2801718.6492366055</v>
      </c>
      <c r="K314" s="9">
        <f t="shared" si="16"/>
        <v>6406099.7001774339</v>
      </c>
      <c r="L314" s="71">
        <f>INDEX('Revised PGY4 Percent Increases'!J:J,(MATCH(H:H,'Revised PGY4 Percent Increases'!A:A,0)))</f>
        <v>0.83662642443542323</v>
      </c>
      <c r="M314" s="9">
        <f t="shared" si="17"/>
        <v>5359512.2867362835</v>
      </c>
      <c r="N314" s="4">
        <f t="shared" si="18"/>
        <v>3015520.4309514184</v>
      </c>
      <c r="O314" s="4">
        <f t="shared" si="19"/>
        <v>2343991.8557848651</v>
      </c>
      <c r="P314" s="9">
        <f>IFERROR(INDEX('IP UPL Gap Data'!$I:$I,(MATCH($B:$B,'IP UPL Gap Data'!$D:$D,0))),0)</f>
        <v>6450637.5068388646</v>
      </c>
      <c r="Q314" s="9">
        <f>IFERROR(INDEX('IP UPL Gap Data'!$J:$J,(MATCH($B:$B,'IP UPL Gap Data'!$D:$D,0))),0)</f>
        <v>3579601.3642405067</v>
      </c>
      <c r="R314" s="9">
        <f>IFERROR(INDEX('OP UPL Gap Data'!G:G,(MATCH('UPL UHRIP Analysis by Provider'!$B:$B,'OP UPL Gap Data'!$D:$D,0))),0)</f>
        <v>7305674.8388448907</v>
      </c>
      <c r="S314" s="9">
        <f>IFERROR(INDEX('OP UPL Gap Data'!H:H,(MATCH('UPL UHRIP Analysis by Provider'!$B:$B,'OP UPL Gap Data'!$D:$D,0))),0)</f>
        <v>2097034.1240506333</v>
      </c>
      <c r="T314" s="4">
        <f>IFERROR(INDEX('IP UPL Gap Data'!$H:$H,(MATCH($B:$B,'IP UPL Gap Data'!$D:$D,0))),0)</f>
        <v>2871036.142598358</v>
      </c>
      <c r="U314" s="4">
        <f>IFERROR(INDEX('OP UPL Gap Data'!I:I,(MATCH('UPL UHRIP Analysis by Provider'!B:B,'OP UPL Gap Data'!D:D,0))),0)</f>
        <v>5208640.7147942577</v>
      </c>
      <c r="V314" s="4">
        <f>IFERROR(INDEX('IP UPL Gap Data'!$N:$N,(MATCH($B:$B,'IP UPL Gap Data'!$D:$D,0))),0)</f>
        <v>0</v>
      </c>
    </row>
    <row r="315" spans="1:22" ht="23.5">
      <c r="A315" s="10" t="s">
        <v>85</v>
      </c>
      <c r="B315" s="13" t="s">
        <v>85</v>
      </c>
      <c r="C315" s="11" t="s">
        <v>86</v>
      </c>
      <c r="D315" s="11"/>
      <c r="E315" s="12" t="s">
        <v>87</v>
      </c>
      <c r="F315" s="11" t="s">
        <v>226</v>
      </c>
      <c r="G315" s="11" t="s">
        <v>314</v>
      </c>
      <c r="H315" s="13" t="s">
        <v>1622</v>
      </c>
      <c r="I315" s="9">
        <f>IFERROR(INDEX('PGY4 AA Encounters IP OP Split'!$L:$L,(MATCH($B:$B,'PGY4 AA Encounters IP OP Split'!$D:$D,0))),0)</f>
        <v>0</v>
      </c>
      <c r="J315" s="9">
        <f>IFERROR(INDEX('PGY4 AA Encounters IP OP Split'!$M:$M,(MATCH($B:$B,'PGY4 AA Encounters IP OP Split'!$D:$D,0))),0)</f>
        <v>0</v>
      </c>
      <c r="K315" s="9">
        <f t="shared" si="16"/>
        <v>0</v>
      </c>
      <c r="L315" s="71">
        <f>INDEX('Revised PGY4 Percent Increases'!J:J,(MATCH(H:H,'Revised PGY4 Percent Increases'!A:A,0)))</f>
        <v>0.83662642443542323</v>
      </c>
      <c r="M315" s="9">
        <f t="shared" si="17"/>
        <v>0</v>
      </c>
      <c r="N315" s="4">
        <f t="shared" si="18"/>
        <v>0</v>
      </c>
      <c r="O315" s="4">
        <f t="shared" si="19"/>
        <v>0</v>
      </c>
      <c r="P315" s="9">
        <f>IFERROR(INDEX('IP UPL Gap Data'!$I:$I,(MATCH($B:$B,'IP UPL Gap Data'!$D:$D,0))),0)</f>
        <v>0</v>
      </c>
      <c r="Q315" s="9">
        <f>IFERROR(INDEX('IP UPL Gap Data'!$J:$J,(MATCH($B:$B,'IP UPL Gap Data'!$D:$D,0))),0)</f>
        <v>0</v>
      </c>
      <c r="R315" s="9">
        <f>IFERROR(INDEX('OP UPL Gap Data'!G:G,(MATCH('UPL UHRIP Analysis by Provider'!$B:$B,'OP UPL Gap Data'!$D:$D,0))),0)</f>
        <v>0</v>
      </c>
      <c r="S315" s="9">
        <f>IFERROR(INDEX('OP UPL Gap Data'!H:H,(MATCH('UPL UHRIP Analysis by Provider'!$B:$B,'OP UPL Gap Data'!$D:$D,0))),0)</f>
        <v>0</v>
      </c>
      <c r="T315" s="4">
        <f>IFERROR(INDEX('IP UPL Gap Data'!$H:$H,(MATCH($B:$B,'IP UPL Gap Data'!$D:$D,0))),0)</f>
        <v>0</v>
      </c>
      <c r="U315" s="4">
        <f>IFERROR(INDEX('OP UPL Gap Data'!I:I,(MATCH('UPL UHRIP Analysis by Provider'!B:B,'OP UPL Gap Data'!D:D,0))),0)</f>
        <v>0</v>
      </c>
      <c r="V315" s="4">
        <f>IFERROR(INDEX('IP UPL Gap Data'!$N:$N,(MATCH($B:$B,'IP UPL Gap Data'!$D:$D,0))),0)</f>
        <v>0</v>
      </c>
    </row>
    <row r="316" spans="1:22" ht="23.5">
      <c r="A316" s="10" t="s">
        <v>181</v>
      </c>
      <c r="B316" s="13" t="s">
        <v>181</v>
      </c>
      <c r="C316" s="11" t="s">
        <v>182</v>
      </c>
      <c r="D316" s="11"/>
      <c r="E316" s="12" t="s">
        <v>183</v>
      </c>
      <c r="F316" s="11" t="s">
        <v>226</v>
      </c>
      <c r="G316" s="11" t="s">
        <v>314</v>
      </c>
      <c r="H316" s="13" t="s">
        <v>1622</v>
      </c>
      <c r="I316" s="9">
        <f>IFERROR(INDEX('PGY4 AA Encounters IP OP Split'!$L:$L,(MATCH($B:$B,'PGY4 AA Encounters IP OP Split'!$D:$D,0))),0)</f>
        <v>0</v>
      </c>
      <c r="J316" s="9">
        <f>IFERROR(INDEX('PGY4 AA Encounters IP OP Split'!$M:$M,(MATCH($B:$B,'PGY4 AA Encounters IP OP Split'!$D:$D,0))),0)</f>
        <v>257024.30917510876</v>
      </c>
      <c r="K316" s="9">
        <f t="shared" si="16"/>
        <v>257024.30917510876</v>
      </c>
      <c r="L316" s="71">
        <f>INDEX('Revised PGY4 Percent Increases'!J:J,(MATCH(H:H,'Revised PGY4 Percent Increases'!A:A,0)))</f>
        <v>0.83662642443542323</v>
      </c>
      <c r="M316" s="9">
        <f t="shared" si="17"/>
        <v>215033.32877815599</v>
      </c>
      <c r="N316" s="4">
        <f t="shared" si="18"/>
        <v>0</v>
      </c>
      <c r="O316" s="4">
        <f t="shared" si="19"/>
        <v>215033.32877815599</v>
      </c>
      <c r="P316" s="9">
        <f>IFERROR(INDEX('IP UPL Gap Data'!$I:$I,(MATCH($B:$B,'IP UPL Gap Data'!$D:$D,0))),0)</f>
        <v>5291.763122217897</v>
      </c>
      <c r="Q316" s="9">
        <f>IFERROR(INDEX('IP UPL Gap Data'!$J:$J,(MATCH($B:$B,'IP UPL Gap Data'!$D:$D,0))),0)</f>
        <v>4873.7832911392397</v>
      </c>
      <c r="R316" s="9">
        <f>IFERROR(INDEX('OP UPL Gap Data'!G:G,(MATCH('UPL UHRIP Analysis by Provider'!$B:$B,'OP UPL Gap Data'!$D:$D,0))),0)</f>
        <v>393405.9563515854</v>
      </c>
      <c r="S316" s="9">
        <f>IFERROR(INDEX('OP UPL Gap Data'!H:H,(MATCH('UPL UHRIP Analysis by Provider'!$B:$B,'OP UPL Gap Data'!$D:$D,0))),0)</f>
        <v>28424.929556961943</v>
      </c>
      <c r="T316" s="4">
        <f>IFERROR(INDEX('IP UPL Gap Data'!$H:$H,(MATCH($B:$B,'IP UPL Gap Data'!$D:$D,0))),0)</f>
        <v>417.9798310786573</v>
      </c>
      <c r="U316" s="4">
        <f>IFERROR(INDEX('OP UPL Gap Data'!I:I,(MATCH('UPL UHRIP Analysis by Provider'!B:B,'OP UPL Gap Data'!D:D,0))),0)</f>
        <v>364981.02679462347</v>
      </c>
      <c r="V316" s="4">
        <f>IFERROR(INDEX('IP UPL Gap Data'!$N:$N,(MATCH($B:$B,'IP UPL Gap Data'!$D:$D,0))),0)</f>
        <v>0</v>
      </c>
    </row>
    <row r="317" spans="1:22">
      <c r="A317" s="10" t="s">
        <v>311</v>
      </c>
      <c r="B317" s="13" t="s">
        <v>311</v>
      </c>
      <c r="C317" s="11" t="s">
        <v>312</v>
      </c>
      <c r="D317" s="11"/>
      <c r="E317" s="12" t="s">
        <v>313</v>
      </c>
      <c r="F317" s="11" t="s">
        <v>226</v>
      </c>
      <c r="G317" s="11" t="s">
        <v>314</v>
      </c>
      <c r="H317" s="13" t="s">
        <v>1622</v>
      </c>
      <c r="I317" s="9">
        <f>IFERROR(INDEX('PGY4 AA Encounters IP OP Split'!$L:$L,(MATCH($B:$B,'PGY4 AA Encounters IP OP Split'!$D:$D,0))),0)</f>
        <v>0</v>
      </c>
      <c r="J317" s="9">
        <f>IFERROR(INDEX('PGY4 AA Encounters IP OP Split'!$M:$M,(MATCH($B:$B,'PGY4 AA Encounters IP OP Split'!$D:$D,0))),0)</f>
        <v>0</v>
      </c>
      <c r="K317" s="9">
        <f t="shared" si="16"/>
        <v>0</v>
      </c>
      <c r="L317" s="71">
        <f>INDEX('Revised PGY4 Percent Increases'!J:J,(MATCH(H:H,'Revised PGY4 Percent Increases'!A:A,0)))</f>
        <v>0.83662642443542323</v>
      </c>
      <c r="M317" s="9">
        <f t="shared" si="17"/>
        <v>0</v>
      </c>
      <c r="N317" s="4">
        <f t="shared" si="18"/>
        <v>0</v>
      </c>
      <c r="O317" s="4">
        <f t="shared" si="19"/>
        <v>0</v>
      </c>
      <c r="P317" s="9">
        <f>IFERROR(INDEX('IP UPL Gap Data'!$I:$I,(MATCH($B:$B,'IP UPL Gap Data'!$D:$D,0))),0)</f>
        <v>25636.608540791465</v>
      </c>
      <c r="Q317" s="9">
        <f>IFERROR(INDEX('IP UPL Gap Data'!$J:$J,(MATCH($B:$B,'IP UPL Gap Data'!$D:$D,0))),0)</f>
        <v>0</v>
      </c>
      <c r="R317" s="9">
        <f>IFERROR(INDEX('OP UPL Gap Data'!G:G,(MATCH('UPL UHRIP Analysis by Provider'!$B:$B,'OP UPL Gap Data'!$D:$D,0))),0)</f>
        <v>0</v>
      </c>
      <c r="S317" s="9">
        <f>IFERROR(INDEX('OP UPL Gap Data'!H:H,(MATCH('UPL UHRIP Analysis by Provider'!$B:$B,'OP UPL Gap Data'!$D:$D,0))),0)</f>
        <v>0</v>
      </c>
      <c r="T317" s="4">
        <f>IFERROR(INDEX('IP UPL Gap Data'!$H:$H,(MATCH($B:$B,'IP UPL Gap Data'!$D:$D,0))),0)</f>
        <v>25636.608540791465</v>
      </c>
      <c r="U317" s="4">
        <f>IFERROR(INDEX('OP UPL Gap Data'!I:I,(MATCH('UPL UHRIP Analysis by Provider'!B:B,'OP UPL Gap Data'!D:D,0))),0)</f>
        <v>0</v>
      </c>
      <c r="V317" s="4">
        <f>IFERROR(INDEX('IP UPL Gap Data'!$N:$N,(MATCH($B:$B,'IP UPL Gap Data'!$D:$D,0))),0)</f>
        <v>0</v>
      </c>
    </row>
    <row r="318" spans="1:22" ht="23.5">
      <c r="A318" s="10" t="s">
        <v>387</v>
      </c>
      <c r="B318" s="13" t="s">
        <v>387</v>
      </c>
      <c r="C318" s="11" t="s">
        <v>388</v>
      </c>
      <c r="D318" s="11"/>
      <c r="E318" s="12" t="s">
        <v>389</v>
      </c>
      <c r="F318" s="11" t="s">
        <v>226</v>
      </c>
      <c r="G318" s="11" t="s">
        <v>314</v>
      </c>
      <c r="H318" s="13" t="s">
        <v>1622</v>
      </c>
      <c r="I318" s="9">
        <f>IFERROR(INDEX('PGY4 AA Encounters IP OP Split'!$L:$L,(MATCH($B:$B,'PGY4 AA Encounters IP OP Split'!$D:$D,0))),0)</f>
        <v>0</v>
      </c>
      <c r="J318" s="9">
        <f>IFERROR(INDEX('PGY4 AA Encounters IP OP Split'!$M:$M,(MATCH($B:$B,'PGY4 AA Encounters IP OP Split'!$D:$D,0))),0)</f>
        <v>0</v>
      </c>
      <c r="K318" s="9">
        <f t="shared" si="16"/>
        <v>0</v>
      </c>
      <c r="L318" s="71">
        <f>INDEX('Revised PGY4 Percent Increases'!J:J,(MATCH(H:H,'Revised PGY4 Percent Increases'!A:A,0)))</f>
        <v>0.83662642443542323</v>
      </c>
      <c r="M318" s="9">
        <f t="shared" si="17"/>
        <v>0</v>
      </c>
      <c r="N318" s="4">
        <f t="shared" si="18"/>
        <v>0</v>
      </c>
      <c r="O318" s="4">
        <f t="shared" si="19"/>
        <v>0</v>
      </c>
      <c r="P318" s="9">
        <f>IFERROR(INDEX('IP UPL Gap Data'!$I:$I,(MATCH($B:$B,'IP UPL Gap Data'!$D:$D,0))),0)</f>
        <v>75150.381364172252</v>
      </c>
      <c r="Q318" s="9">
        <f>IFERROR(INDEX('IP UPL Gap Data'!$J:$J,(MATCH($B:$B,'IP UPL Gap Data'!$D:$D,0))),0)</f>
        <v>0</v>
      </c>
      <c r="R318" s="9">
        <f>IFERROR(INDEX('OP UPL Gap Data'!G:G,(MATCH('UPL UHRIP Analysis by Provider'!$B:$B,'OP UPL Gap Data'!$D:$D,0))),0)</f>
        <v>0</v>
      </c>
      <c r="S318" s="9">
        <f>IFERROR(INDEX('OP UPL Gap Data'!H:H,(MATCH('UPL UHRIP Analysis by Provider'!$B:$B,'OP UPL Gap Data'!$D:$D,0))),0)</f>
        <v>0</v>
      </c>
      <c r="T318" s="4">
        <f>IFERROR(INDEX('IP UPL Gap Data'!$H:$H,(MATCH($B:$B,'IP UPL Gap Data'!$D:$D,0))),0)</f>
        <v>75150.381364172252</v>
      </c>
      <c r="U318" s="4">
        <f>IFERROR(INDEX('OP UPL Gap Data'!I:I,(MATCH('UPL UHRIP Analysis by Provider'!B:B,'OP UPL Gap Data'!D:D,0))),0)</f>
        <v>0</v>
      </c>
      <c r="V318" s="4">
        <f>IFERROR(INDEX('IP UPL Gap Data'!$N:$N,(MATCH($B:$B,'IP UPL Gap Data'!$D:$D,0))),0)</f>
        <v>0</v>
      </c>
    </row>
    <row r="319" spans="1:22">
      <c r="A319" s="10" t="s">
        <v>411</v>
      </c>
      <c r="B319" s="13" t="s">
        <v>411</v>
      </c>
      <c r="C319" s="11" t="s">
        <v>412</v>
      </c>
      <c r="D319" s="11"/>
      <c r="E319" s="12" t="s">
        <v>413</v>
      </c>
      <c r="F319" s="11" t="s">
        <v>226</v>
      </c>
      <c r="G319" s="11" t="s">
        <v>314</v>
      </c>
      <c r="H319" s="13" t="s">
        <v>1622</v>
      </c>
      <c r="I319" s="9">
        <f>IFERROR(INDEX('PGY4 AA Encounters IP OP Split'!$L:$L,(MATCH($B:$B,'PGY4 AA Encounters IP OP Split'!$D:$D,0))),0)</f>
        <v>0</v>
      </c>
      <c r="J319" s="9">
        <f>IFERROR(INDEX('PGY4 AA Encounters IP OP Split'!$M:$M,(MATCH($B:$B,'PGY4 AA Encounters IP OP Split'!$D:$D,0))),0)</f>
        <v>0</v>
      </c>
      <c r="K319" s="9">
        <f t="shared" si="16"/>
        <v>0</v>
      </c>
      <c r="L319" s="71">
        <f>INDEX('Revised PGY4 Percent Increases'!J:J,(MATCH(H:H,'Revised PGY4 Percent Increases'!A:A,0)))</f>
        <v>0.83662642443542323</v>
      </c>
      <c r="M319" s="9">
        <f t="shared" si="17"/>
        <v>0</v>
      </c>
      <c r="N319" s="4">
        <f t="shared" si="18"/>
        <v>0</v>
      </c>
      <c r="O319" s="4">
        <f t="shared" si="19"/>
        <v>0</v>
      </c>
      <c r="P319" s="9">
        <f>IFERROR(INDEX('IP UPL Gap Data'!$I:$I,(MATCH($B:$B,'IP UPL Gap Data'!$D:$D,0))),0)</f>
        <v>0</v>
      </c>
      <c r="Q319" s="9">
        <f>IFERROR(INDEX('IP UPL Gap Data'!$J:$J,(MATCH($B:$B,'IP UPL Gap Data'!$D:$D,0))),0)</f>
        <v>0</v>
      </c>
      <c r="R319" s="9">
        <f>IFERROR(INDEX('OP UPL Gap Data'!G:G,(MATCH('UPL UHRIP Analysis by Provider'!$B:$B,'OP UPL Gap Data'!$D:$D,0))),0)</f>
        <v>0</v>
      </c>
      <c r="S319" s="9">
        <f>IFERROR(INDEX('OP UPL Gap Data'!H:H,(MATCH('UPL UHRIP Analysis by Provider'!$B:$B,'OP UPL Gap Data'!$D:$D,0))),0)</f>
        <v>0</v>
      </c>
      <c r="T319" s="4">
        <f>IFERROR(INDEX('IP UPL Gap Data'!$H:$H,(MATCH($B:$B,'IP UPL Gap Data'!$D:$D,0))),0)</f>
        <v>0</v>
      </c>
      <c r="U319" s="4">
        <f>IFERROR(INDEX('OP UPL Gap Data'!I:I,(MATCH('UPL UHRIP Analysis by Provider'!B:B,'OP UPL Gap Data'!D:D,0))),0)</f>
        <v>0</v>
      </c>
      <c r="V319" s="4">
        <f>IFERROR(INDEX('IP UPL Gap Data'!$N:$N,(MATCH($B:$B,'IP UPL Gap Data'!$D:$D,0))),0)</f>
        <v>0</v>
      </c>
    </row>
    <row r="320" spans="1:22">
      <c r="A320" s="10" t="s">
        <v>444</v>
      </c>
      <c r="B320" s="13" t="s">
        <v>444</v>
      </c>
      <c r="C320" s="11" t="s">
        <v>445</v>
      </c>
      <c r="D320" s="11"/>
      <c r="E320" s="12" t="s">
        <v>446</v>
      </c>
      <c r="F320" s="11" t="s">
        <v>226</v>
      </c>
      <c r="G320" s="11" t="s">
        <v>314</v>
      </c>
      <c r="H320" s="13" t="s">
        <v>1622</v>
      </c>
      <c r="I320" s="9">
        <f>IFERROR(INDEX('PGY4 AA Encounters IP OP Split'!$L:$L,(MATCH($B:$B,'PGY4 AA Encounters IP OP Split'!$D:$D,0))),0)</f>
        <v>156206.66065880575</v>
      </c>
      <c r="J320" s="9">
        <f>IFERROR(INDEX('PGY4 AA Encounters IP OP Split'!$M:$M,(MATCH($B:$B,'PGY4 AA Encounters IP OP Split'!$D:$D,0))),0)</f>
        <v>513790.35617031821</v>
      </c>
      <c r="K320" s="9">
        <f t="shared" si="16"/>
        <v>669997.01682912395</v>
      </c>
      <c r="L320" s="71">
        <f>INDEX('Revised PGY4 Percent Increases'!J:J,(MATCH(H:H,'Revised PGY4 Percent Increases'!A:A,0)))</f>
        <v>0.83662642443542323</v>
      </c>
      <c r="M320" s="9">
        <f t="shared" si="17"/>
        <v>560537.20857215009</v>
      </c>
      <c r="N320" s="4">
        <f t="shared" si="18"/>
        <v>130686.61997997414</v>
      </c>
      <c r="O320" s="4">
        <f t="shared" si="19"/>
        <v>429850.58859217592</v>
      </c>
      <c r="P320" s="9">
        <f>IFERROR(INDEX('IP UPL Gap Data'!$I:$I,(MATCH($B:$B,'IP UPL Gap Data'!$D:$D,0))),0)</f>
        <v>245420.23361532713</v>
      </c>
      <c r="Q320" s="9">
        <f>IFERROR(INDEX('IP UPL Gap Data'!$J:$J,(MATCH($B:$B,'IP UPL Gap Data'!$D:$D,0))),0)</f>
        <v>154345.68322784809</v>
      </c>
      <c r="R320" s="9">
        <f>IFERROR(INDEX('OP UPL Gap Data'!G:G,(MATCH('UPL UHRIP Analysis by Provider'!$B:$B,'OP UPL Gap Data'!$D:$D,0))),0)</f>
        <v>1386004.635859519</v>
      </c>
      <c r="S320" s="9">
        <f>IFERROR(INDEX('OP UPL Gap Data'!H:H,(MATCH('UPL UHRIP Analysis by Provider'!$B:$B,'OP UPL Gap Data'!$D:$D,0))),0)</f>
        <v>82677.177721519081</v>
      </c>
      <c r="T320" s="4">
        <f>IFERROR(INDEX('IP UPL Gap Data'!$H:$H,(MATCH($B:$B,'IP UPL Gap Data'!$D:$D,0))),0)</f>
        <v>91074.550387479045</v>
      </c>
      <c r="U320" s="4">
        <f>IFERROR(INDEX('OP UPL Gap Data'!I:I,(MATCH('UPL UHRIP Analysis by Provider'!B:B,'OP UPL Gap Data'!D:D,0))),0)</f>
        <v>1303327.458138</v>
      </c>
      <c r="V320" s="4">
        <f>IFERROR(INDEX('IP UPL Gap Data'!$N:$N,(MATCH($B:$B,'IP UPL Gap Data'!$D:$D,0))),0)</f>
        <v>0</v>
      </c>
    </row>
    <row r="321" spans="1:22" ht="23.5">
      <c r="A321" s="10" t="s">
        <v>465</v>
      </c>
      <c r="B321" s="13" t="s">
        <v>465</v>
      </c>
      <c r="C321" s="11" t="s">
        <v>466</v>
      </c>
      <c r="D321" s="11"/>
      <c r="E321" s="12" t="s">
        <v>467</v>
      </c>
      <c r="F321" s="11" t="s">
        <v>226</v>
      </c>
      <c r="G321" s="11" t="s">
        <v>314</v>
      </c>
      <c r="H321" s="13" t="s">
        <v>1622</v>
      </c>
      <c r="I321" s="9">
        <f>IFERROR(INDEX('PGY4 AA Encounters IP OP Split'!$L:$L,(MATCH($B:$B,'PGY4 AA Encounters IP OP Split'!$D:$D,0))),0)</f>
        <v>11059628.795426546</v>
      </c>
      <c r="J321" s="9">
        <f>IFERROR(INDEX('PGY4 AA Encounters IP OP Split'!$M:$M,(MATCH($B:$B,'PGY4 AA Encounters IP OP Split'!$D:$D,0))),0)</f>
        <v>3371275.9085011529</v>
      </c>
      <c r="K321" s="9">
        <f t="shared" si="16"/>
        <v>14430904.703927699</v>
      </c>
      <c r="L321" s="71">
        <f>INDEX('Revised PGY4 Percent Increases'!J:J,(MATCH(H:H,'Revised PGY4 Percent Increases'!A:A,0)))</f>
        <v>0.83662642443542323</v>
      </c>
      <c r="M321" s="9">
        <f t="shared" si="17"/>
        <v>12073276.203815361</v>
      </c>
      <c r="N321" s="4">
        <f t="shared" si="18"/>
        <v>9252777.694700757</v>
      </c>
      <c r="O321" s="4">
        <f t="shared" si="19"/>
        <v>2820498.5091146026</v>
      </c>
      <c r="P321" s="9">
        <f>IFERROR(INDEX('IP UPL Gap Data'!$I:$I,(MATCH($B:$B,'IP UPL Gap Data'!$D:$D,0))),0)</f>
        <v>12973427.154287467</v>
      </c>
      <c r="Q321" s="9">
        <f>IFERROR(INDEX('IP UPL Gap Data'!$J:$J,(MATCH($B:$B,'IP UPL Gap Data'!$D:$D,0))),0)</f>
        <v>11313012.07</v>
      </c>
      <c r="R321" s="9">
        <f>IFERROR(INDEX('OP UPL Gap Data'!G:G,(MATCH('UPL UHRIP Analysis by Provider'!$B:$B,'OP UPL Gap Data'!$D:$D,0))),0)</f>
        <v>6350461.0601141527</v>
      </c>
      <c r="S321" s="9">
        <f>IFERROR(INDEX('OP UPL Gap Data'!H:H,(MATCH('UPL UHRIP Analysis by Provider'!$B:$B,'OP UPL Gap Data'!$D:$D,0))),0)</f>
        <v>2005384.42</v>
      </c>
      <c r="T321" s="4">
        <f>IFERROR(INDEX('IP UPL Gap Data'!$H:$H,(MATCH($B:$B,'IP UPL Gap Data'!$D:$D,0))),0)</f>
        <v>1660415.0842874665</v>
      </c>
      <c r="U321" s="4">
        <f>IFERROR(INDEX('OP UPL Gap Data'!I:I,(MATCH('UPL UHRIP Analysis by Provider'!B:B,'OP UPL Gap Data'!D:D,0))),0)</f>
        <v>4345076.6401141528</v>
      </c>
      <c r="V321" s="4">
        <f>IFERROR(INDEX('IP UPL Gap Data'!$N:$N,(MATCH($B:$B,'IP UPL Gap Data'!$D:$D,0))),0)</f>
        <v>0</v>
      </c>
    </row>
    <row r="322" spans="1:22">
      <c r="A322" s="10" t="s">
        <v>544</v>
      </c>
      <c r="B322" s="13" t="s">
        <v>544</v>
      </c>
      <c r="C322" s="11" t="s">
        <v>545</v>
      </c>
      <c r="D322" s="11"/>
      <c r="E322" s="12" t="s">
        <v>546</v>
      </c>
      <c r="F322" s="11" t="s">
        <v>226</v>
      </c>
      <c r="G322" s="11" t="s">
        <v>314</v>
      </c>
      <c r="H322" s="13" t="s">
        <v>1622</v>
      </c>
      <c r="I322" s="9">
        <f>IFERROR(INDEX('PGY4 AA Encounters IP OP Split'!$L:$L,(MATCH($B:$B,'PGY4 AA Encounters IP OP Split'!$D:$D,0))),0)</f>
        <v>1546095.5180211039</v>
      </c>
      <c r="J322" s="9">
        <f>IFERROR(INDEX('PGY4 AA Encounters IP OP Split'!$M:$M,(MATCH($B:$B,'PGY4 AA Encounters IP OP Split'!$D:$D,0))),0)</f>
        <v>765492.93084657309</v>
      </c>
      <c r="K322" s="9">
        <f t="shared" ref="K322:K385" si="20">I322+J322</f>
        <v>2311588.4488676768</v>
      </c>
      <c r="L322" s="71">
        <f>INDEX('Revised PGY4 Percent Increases'!J:J,(MATCH(H:H,'Revised PGY4 Percent Increases'!A:A,0)))</f>
        <v>0.83662642443542323</v>
      </c>
      <c r="M322" s="9">
        <f t="shared" ref="M322:M385" si="21">(I322+J322)*L322</f>
        <v>1933935.9787423906</v>
      </c>
      <c r="N322" s="4">
        <f t="shared" ref="N322:N385" si="22">L322*I322</f>
        <v>1293504.3650776297</v>
      </c>
      <c r="O322" s="4">
        <f t="shared" ref="O322:O385" si="23">L322*J322</f>
        <v>640431.61366476119</v>
      </c>
      <c r="P322" s="9">
        <f>IFERROR(INDEX('IP UPL Gap Data'!$I:$I,(MATCH($B:$B,'IP UPL Gap Data'!$D:$D,0))),0)</f>
        <v>3590857.7260067118</v>
      </c>
      <c r="Q322" s="9">
        <f>IFERROR(INDEX('IP UPL Gap Data'!$J:$J,(MATCH($B:$B,'IP UPL Gap Data'!$D:$D,0))),0)</f>
        <v>1676233.9522784811</v>
      </c>
      <c r="R322" s="9">
        <f>IFERROR(INDEX('OP UPL Gap Data'!G:G,(MATCH('UPL UHRIP Analysis by Provider'!$B:$B,'OP UPL Gap Data'!$D:$D,0))),0)</f>
        <v>1979607.4015172899</v>
      </c>
      <c r="S322" s="9">
        <f>IFERROR(INDEX('OP UPL Gap Data'!H:H,(MATCH('UPL UHRIP Analysis by Provider'!$B:$B,'OP UPL Gap Data'!$D:$D,0))),0)</f>
        <v>803369.49531645584</v>
      </c>
      <c r="T322" s="4">
        <f>IFERROR(INDEX('IP UPL Gap Data'!$H:$H,(MATCH($B:$B,'IP UPL Gap Data'!$D:$D,0))),0)</f>
        <v>1914623.7737282307</v>
      </c>
      <c r="U322" s="4">
        <f>IFERROR(INDEX('OP UPL Gap Data'!I:I,(MATCH('UPL UHRIP Analysis by Provider'!B:B,'OP UPL Gap Data'!D:D,0))),0)</f>
        <v>1176237.9062008341</v>
      </c>
      <c r="V322" s="4">
        <f>IFERROR(INDEX('IP UPL Gap Data'!$N:$N,(MATCH($B:$B,'IP UPL Gap Data'!$D:$D,0))),0)</f>
        <v>0</v>
      </c>
    </row>
    <row r="323" spans="1:22">
      <c r="A323" s="10" t="s">
        <v>817</v>
      </c>
      <c r="B323" s="13" t="s">
        <v>817</v>
      </c>
      <c r="C323" s="11" t="s">
        <v>818</v>
      </c>
      <c r="D323" s="11"/>
      <c r="E323" s="12" t="s">
        <v>819</v>
      </c>
      <c r="F323" s="11" t="s">
        <v>226</v>
      </c>
      <c r="G323" s="11" t="s">
        <v>314</v>
      </c>
      <c r="H323" s="13" t="s">
        <v>1622</v>
      </c>
      <c r="I323" s="9">
        <f>IFERROR(INDEX('PGY4 AA Encounters IP OP Split'!$L:$L,(MATCH($B:$B,'PGY4 AA Encounters IP OP Split'!$D:$D,0))),0)</f>
        <v>7073068.9805838289</v>
      </c>
      <c r="J323" s="9">
        <f>IFERROR(INDEX('PGY4 AA Encounters IP OP Split'!$M:$M,(MATCH($B:$B,'PGY4 AA Encounters IP OP Split'!$D:$D,0))),0)</f>
        <v>2049242.6115896481</v>
      </c>
      <c r="K323" s="9">
        <f t="shared" si="20"/>
        <v>9122311.5921734776</v>
      </c>
      <c r="L323" s="71">
        <f>INDEX('Revised PGY4 Percent Increases'!J:J,(MATCH(H:H,'Revised PGY4 Percent Increases'!A:A,0)))</f>
        <v>0.83662642443542323</v>
      </c>
      <c r="M323" s="9">
        <f t="shared" si="21"/>
        <v>7631966.9299459094</v>
      </c>
      <c r="N323" s="4">
        <f t="shared" si="22"/>
        <v>5917516.4110109527</v>
      </c>
      <c r="O323" s="4">
        <f t="shared" si="23"/>
        <v>1714450.5189349561</v>
      </c>
      <c r="P323" s="9">
        <f>IFERROR(INDEX('IP UPL Gap Data'!$I:$I,(MATCH($B:$B,'IP UPL Gap Data'!$D:$D,0))),0)</f>
        <v>9143289.9801999312</v>
      </c>
      <c r="Q323" s="9">
        <f>IFERROR(INDEX('IP UPL Gap Data'!$J:$J,(MATCH($B:$B,'IP UPL Gap Data'!$D:$D,0))),0)</f>
        <v>6010209.5504430374</v>
      </c>
      <c r="R323" s="9">
        <f>IFERROR(INDEX('OP UPL Gap Data'!G:G,(MATCH('UPL UHRIP Analysis by Provider'!$B:$B,'OP UPL Gap Data'!$D:$D,0))),0)</f>
        <v>4617735.6491937079</v>
      </c>
      <c r="S323" s="9">
        <f>IFERROR(INDEX('OP UPL Gap Data'!H:H,(MATCH('UPL UHRIP Analysis by Provider'!$B:$B,'OP UPL Gap Data'!$D:$D,0))),0)</f>
        <v>1560726.2827215199</v>
      </c>
      <c r="T323" s="4">
        <f>IFERROR(INDEX('IP UPL Gap Data'!$H:$H,(MATCH($B:$B,'IP UPL Gap Data'!$D:$D,0))),0)</f>
        <v>3133080.4297568938</v>
      </c>
      <c r="U323" s="4">
        <f>IFERROR(INDEX('OP UPL Gap Data'!I:I,(MATCH('UPL UHRIP Analysis by Provider'!B:B,'OP UPL Gap Data'!D:D,0))),0)</f>
        <v>3057009.3664721879</v>
      </c>
      <c r="V323" s="4">
        <f>IFERROR(INDEX('IP UPL Gap Data'!$N:$N,(MATCH($B:$B,'IP UPL Gap Data'!$D:$D,0))),0)</f>
        <v>0</v>
      </c>
    </row>
    <row r="324" spans="1:22" ht="23.5">
      <c r="A324" s="10" t="s">
        <v>910</v>
      </c>
      <c r="B324" s="13" t="s">
        <v>910</v>
      </c>
      <c r="C324" s="11" t="s">
        <v>911</v>
      </c>
      <c r="D324" s="11"/>
      <c r="E324" s="12" t="s">
        <v>912</v>
      </c>
      <c r="F324" s="11" t="s">
        <v>226</v>
      </c>
      <c r="G324" s="11" t="s">
        <v>314</v>
      </c>
      <c r="H324" s="13" t="s">
        <v>1622</v>
      </c>
      <c r="I324" s="9">
        <f>IFERROR(INDEX('PGY4 AA Encounters IP OP Split'!$L:$L,(MATCH($B:$B,'PGY4 AA Encounters IP OP Split'!$D:$D,0))),0)</f>
        <v>13969120.59657919</v>
      </c>
      <c r="J324" s="9">
        <f>IFERROR(INDEX('PGY4 AA Encounters IP OP Split'!$M:$M,(MATCH($B:$B,'PGY4 AA Encounters IP OP Split'!$D:$D,0))),0)</f>
        <v>5577468.1337199472</v>
      </c>
      <c r="K324" s="9">
        <f t="shared" si="20"/>
        <v>19546588.730299138</v>
      </c>
      <c r="L324" s="71">
        <f>INDEX('Revised PGY4 Percent Increases'!J:J,(MATCH(H:H,'Revised PGY4 Percent Increases'!A:A,0)))</f>
        <v>0.83662642443542323</v>
      </c>
      <c r="M324" s="9">
        <f t="shared" si="21"/>
        <v>16353192.639339907</v>
      </c>
      <c r="N324" s="4">
        <f t="shared" si="22"/>
        <v>11686935.417223275</v>
      </c>
      <c r="O324" s="4">
        <f t="shared" si="23"/>
        <v>4666257.2221166324</v>
      </c>
      <c r="P324" s="9">
        <f>IFERROR(INDEX('IP UPL Gap Data'!$I:$I,(MATCH($B:$B,'IP UPL Gap Data'!$D:$D,0))),0)</f>
        <v>15885051.149252621</v>
      </c>
      <c r="Q324" s="9">
        <f>IFERROR(INDEX('IP UPL Gap Data'!$J:$J,(MATCH($B:$B,'IP UPL Gap Data'!$D:$D,0))),0)</f>
        <v>11098661.92936709</v>
      </c>
      <c r="R324" s="9">
        <f>IFERROR(INDEX('OP UPL Gap Data'!G:G,(MATCH('UPL UHRIP Analysis by Provider'!$B:$B,'OP UPL Gap Data'!$D:$D,0))),0)</f>
        <v>10327586.291184759</v>
      </c>
      <c r="S324" s="9">
        <f>IFERROR(INDEX('OP UPL Gap Data'!H:H,(MATCH('UPL UHRIP Analysis by Provider'!$B:$B,'OP UPL Gap Data'!$D:$D,0))),0)</f>
        <v>2864433.2838607603</v>
      </c>
      <c r="T324" s="4">
        <f>IFERROR(INDEX('IP UPL Gap Data'!$H:$H,(MATCH($B:$B,'IP UPL Gap Data'!$D:$D,0))),0)</f>
        <v>4786389.2198855318</v>
      </c>
      <c r="U324" s="4">
        <f>IFERROR(INDEX('OP UPL Gap Data'!I:I,(MATCH('UPL UHRIP Analysis by Provider'!B:B,'OP UPL Gap Data'!D:D,0))),0)</f>
        <v>7463153.007323999</v>
      </c>
      <c r="V324" s="4">
        <f>IFERROR(INDEX('IP UPL Gap Data'!$N:$N,(MATCH($B:$B,'IP UPL Gap Data'!$D:$D,0))),0)</f>
        <v>0</v>
      </c>
    </row>
    <row r="325" spans="1:22">
      <c r="A325" s="10" t="s">
        <v>973</v>
      </c>
      <c r="B325" s="13" t="s">
        <v>973</v>
      </c>
      <c r="C325" s="11" t="s">
        <v>974</v>
      </c>
      <c r="D325" s="11"/>
      <c r="E325" s="12" t="s">
        <v>975</v>
      </c>
      <c r="F325" s="11" t="s">
        <v>226</v>
      </c>
      <c r="G325" s="11" t="s">
        <v>314</v>
      </c>
      <c r="H325" s="13" t="s">
        <v>1622</v>
      </c>
      <c r="I325" s="9">
        <f>IFERROR(INDEX('PGY4 AA Encounters IP OP Split'!$L:$L,(MATCH($B:$B,'PGY4 AA Encounters IP OP Split'!$D:$D,0))),0)</f>
        <v>0</v>
      </c>
      <c r="J325" s="9">
        <f>IFERROR(INDEX('PGY4 AA Encounters IP OP Split'!$M:$M,(MATCH($B:$B,'PGY4 AA Encounters IP OP Split'!$D:$D,0))),0)</f>
        <v>0</v>
      </c>
      <c r="K325" s="9">
        <f t="shared" si="20"/>
        <v>0</v>
      </c>
      <c r="L325" s="71">
        <f>INDEX('Revised PGY4 Percent Increases'!J:J,(MATCH(H:H,'Revised PGY4 Percent Increases'!A:A,0)))</f>
        <v>0.83662642443542323</v>
      </c>
      <c r="M325" s="9">
        <f t="shared" si="21"/>
        <v>0</v>
      </c>
      <c r="N325" s="4">
        <f t="shared" si="22"/>
        <v>0</v>
      </c>
      <c r="O325" s="4">
        <f t="shared" si="23"/>
        <v>0</v>
      </c>
      <c r="P325" s="9">
        <f>IFERROR(INDEX('IP UPL Gap Data'!$I:$I,(MATCH($B:$B,'IP UPL Gap Data'!$D:$D,0))),0)</f>
        <v>18960.216579529264</v>
      </c>
      <c r="Q325" s="9">
        <f>IFERROR(INDEX('IP UPL Gap Data'!$J:$J,(MATCH($B:$B,'IP UPL Gap Data'!$D:$D,0))),0)</f>
        <v>0</v>
      </c>
      <c r="R325" s="9">
        <f>IFERROR(INDEX('OP UPL Gap Data'!G:G,(MATCH('UPL UHRIP Analysis by Provider'!$B:$B,'OP UPL Gap Data'!$D:$D,0))),0)</f>
        <v>0</v>
      </c>
      <c r="S325" s="9">
        <f>IFERROR(INDEX('OP UPL Gap Data'!H:H,(MATCH('UPL UHRIP Analysis by Provider'!$B:$B,'OP UPL Gap Data'!$D:$D,0))),0)</f>
        <v>0</v>
      </c>
      <c r="T325" s="4">
        <f>IFERROR(INDEX('IP UPL Gap Data'!$H:$H,(MATCH($B:$B,'IP UPL Gap Data'!$D:$D,0))),0)</f>
        <v>18960.216579529264</v>
      </c>
      <c r="U325" s="4">
        <f>IFERROR(INDEX('OP UPL Gap Data'!I:I,(MATCH('UPL UHRIP Analysis by Provider'!B:B,'OP UPL Gap Data'!D:D,0))),0)</f>
        <v>0</v>
      </c>
      <c r="V325" s="4">
        <f>IFERROR(INDEX('IP UPL Gap Data'!$N:$N,(MATCH($B:$B,'IP UPL Gap Data'!$D:$D,0))),0)</f>
        <v>0</v>
      </c>
    </row>
    <row r="326" spans="1:22">
      <c r="A326" s="10" t="s">
        <v>1386</v>
      </c>
      <c r="B326" s="13" t="s">
        <v>1709</v>
      </c>
      <c r="C326" s="11" t="s">
        <v>1387</v>
      </c>
      <c r="D326" s="11"/>
      <c r="E326" s="12" t="s">
        <v>1388</v>
      </c>
      <c r="F326" s="11" t="s">
        <v>226</v>
      </c>
      <c r="G326" s="11" t="s">
        <v>314</v>
      </c>
      <c r="H326" s="13" t="s">
        <v>1622</v>
      </c>
      <c r="I326" s="9">
        <f>IFERROR(INDEX('PGY4 AA Encounters IP OP Split'!$L:$L,(MATCH($B:$B,'PGY4 AA Encounters IP OP Split'!$D:$D,0))),0)</f>
        <v>6525461.2319765966</v>
      </c>
      <c r="J326" s="9">
        <f>IFERROR(INDEX('PGY4 AA Encounters IP OP Split'!$M:$M,(MATCH($B:$B,'PGY4 AA Encounters IP OP Split'!$D:$D,0))),0)</f>
        <v>2917649.3939034096</v>
      </c>
      <c r="K326" s="9">
        <f t="shared" si="20"/>
        <v>9443110.6258800067</v>
      </c>
      <c r="L326" s="71">
        <f>INDEX('Revised PGY4 Percent Increases'!J:J,(MATCH(H:H,'Revised PGY4 Percent Increases'!A:A,0)))</f>
        <v>0.83662642443542323</v>
      </c>
      <c r="M326" s="9">
        <f t="shared" si="21"/>
        <v>7900355.8784781415</v>
      </c>
      <c r="N326" s="4">
        <f t="shared" si="22"/>
        <v>5459373.2983005522</v>
      </c>
      <c r="O326" s="4">
        <f t="shared" si="23"/>
        <v>2440982.5801775893</v>
      </c>
      <c r="P326" s="9">
        <f>IFERROR(INDEX('IP UPL Gap Data'!$I:$I,(MATCH($B:$B,'IP UPL Gap Data'!$D:$D,0))),0)</f>
        <v>8211077.8380601881</v>
      </c>
      <c r="Q326" s="9">
        <f>IFERROR(INDEX('IP UPL Gap Data'!$J:$J,(MATCH($B:$B,'IP UPL Gap Data'!$D:$D,0))),0)</f>
        <v>5703059.6115189865</v>
      </c>
      <c r="R326" s="9">
        <f>IFERROR(INDEX('OP UPL Gap Data'!G:G,(MATCH('UPL UHRIP Analysis by Provider'!$B:$B,'OP UPL Gap Data'!$D:$D,0))),0)</f>
        <v>4406521.9526669532</v>
      </c>
      <c r="S326" s="9">
        <f>IFERROR(INDEX('OP UPL Gap Data'!H:H,(MATCH('UPL UHRIP Analysis by Provider'!$B:$B,'OP UPL Gap Data'!$D:$D,0))),0)</f>
        <v>1815429.7530379747</v>
      </c>
      <c r="T326" s="4">
        <f>IFERROR(INDEX('IP UPL Gap Data'!$H:$H,(MATCH($B:$B,'IP UPL Gap Data'!$D:$D,0))),0)</f>
        <v>2508018.2265412016</v>
      </c>
      <c r="U326" s="4">
        <f>IFERROR(INDEX('OP UPL Gap Data'!I:I,(MATCH('UPL UHRIP Analysis by Provider'!B:B,'OP UPL Gap Data'!D:D,0))),0)</f>
        <v>2591092.1996289785</v>
      </c>
      <c r="V326" s="4">
        <f>IFERROR(INDEX('IP UPL Gap Data'!$N:$N,(MATCH($B:$B,'IP UPL Gap Data'!$D:$D,0))),0)</f>
        <v>0</v>
      </c>
    </row>
    <row r="327" spans="1:22">
      <c r="A327" s="10" t="s">
        <v>1398</v>
      </c>
      <c r="B327" s="13" t="s">
        <v>1711</v>
      </c>
      <c r="C327" s="11" t="s">
        <v>1399</v>
      </c>
      <c r="D327" s="11"/>
      <c r="E327" s="12" t="s">
        <v>1400</v>
      </c>
      <c r="F327" s="11" t="s">
        <v>226</v>
      </c>
      <c r="G327" s="11" t="s">
        <v>314</v>
      </c>
      <c r="H327" s="13" t="s">
        <v>1622</v>
      </c>
      <c r="I327" s="9">
        <f>IFERROR(INDEX('PGY4 AA Encounters IP OP Split'!$L:$L,(MATCH($B:$B,'PGY4 AA Encounters IP OP Split'!$D:$D,0))),0)</f>
        <v>2213136.626198642</v>
      </c>
      <c r="J327" s="9">
        <f>IFERROR(INDEX('PGY4 AA Encounters IP OP Split'!$M:$M,(MATCH($B:$B,'PGY4 AA Encounters IP OP Split'!$D:$D,0))),0)</f>
        <v>857898.77400365938</v>
      </c>
      <c r="K327" s="9">
        <f t="shared" si="20"/>
        <v>3071035.4002023013</v>
      </c>
      <c r="L327" s="71">
        <f>INDEX('Revised PGY4 Percent Increases'!J:J,(MATCH(H:H,'Revised PGY4 Percent Increases'!A:A,0)))</f>
        <v>0.83662642443542323</v>
      </c>
      <c r="M327" s="9">
        <f t="shared" si="21"/>
        <v>2569309.3661858602</v>
      </c>
      <c r="N327" s="4">
        <f t="shared" si="22"/>
        <v>1851568.5823636455</v>
      </c>
      <c r="O327" s="4">
        <f t="shared" si="23"/>
        <v>717740.78382221481</v>
      </c>
      <c r="P327" s="9">
        <f>IFERROR(INDEX('IP UPL Gap Data'!$I:$I,(MATCH($B:$B,'IP UPL Gap Data'!$D:$D,0))),0)</f>
        <v>3550645.0795989586</v>
      </c>
      <c r="Q327" s="9">
        <f>IFERROR(INDEX('IP UPL Gap Data'!$J:$J,(MATCH($B:$B,'IP UPL Gap Data'!$D:$D,0))),0)</f>
        <v>2187347.7425316456</v>
      </c>
      <c r="R327" s="9">
        <f>IFERROR(INDEX('OP UPL Gap Data'!G:G,(MATCH('UPL UHRIP Analysis by Provider'!$B:$B,'OP UPL Gap Data'!$D:$D,0))),0)</f>
        <v>2165819.5382139091</v>
      </c>
      <c r="S327" s="9">
        <f>IFERROR(INDEX('OP UPL Gap Data'!H:H,(MATCH('UPL UHRIP Analysis by Provider'!$B:$B,'OP UPL Gap Data'!$D:$D,0))),0)</f>
        <v>797421.0767088607</v>
      </c>
      <c r="T327" s="4">
        <f>IFERROR(INDEX('IP UPL Gap Data'!$H:$H,(MATCH($B:$B,'IP UPL Gap Data'!$D:$D,0))),0)</f>
        <v>1363297.337067313</v>
      </c>
      <c r="U327" s="4">
        <f>IFERROR(INDEX('OP UPL Gap Data'!I:I,(MATCH('UPL UHRIP Analysis by Provider'!B:B,'OP UPL Gap Data'!D:D,0))),0)</f>
        <v>1368398.4615050484</v>
      </c>
      <c r="V327" s="4">
        <f>IFERROR(INDEX('IP UPL Gap Data'!$N:$N,(MATCH($B:$B,'IP UPL Gap Data'!$D:$D,0))),0)</f>
        <v>0</v>
      </c>
    </row>
    <row r="328" spans="1:22" ht="23.5">
      <c r="A328" s="10" t="s">
        <v>1420</v>
      </c>
      <c r="B328" s="13" t="s">
        <v>1420</v>
      </c>
      <c r="C328" s="11" t="s">
        <v>1421</v>
      </c>
      <c r="D328" s="11"/>
      <c r="E328" s="12" t="s">
        <v>1422</v>
      </c>
      <c r="F328" s="11" t="s">
        <v>226</v>
      </c>
      <c r="G328" s="11" t="s">
        <v>314</v>
      </c>
      <c r="H328" s="13" t="s">
        <v>1622</v>
      </c>
      <c r="I328" s="9">
        <f>IFERROR(INDEX('PGY4 AA Encounters IP OP Split'!$L:$L,(MATCH($B:$B,'PGY4 AA Encounters IP OP Split'!$D:$D,0))),0)</f>
        <v>1694.4198343683249</v>
      </c>
      <c r="J328" s="9">
        <f>IFERROR(INDEX('PGY4 AA Encounters IP OP Split'!$M:$M,(MATCH($B:$B,'PGY4 AA Encounters IP OP Split'!$D:$D,0))),0)</f>
        <v>97019.612203926081</v>
      </c>
      <c r="K328" s="9">
        <f t="shared" si="20"/>
        <v>98714.032038294405</v>
      </c>
      <c r="L328" s="71">
        <f>INDEX('Revised PGY4 Percent Increases'!J:J,(MATCH(H:H,'Revised PGY4 Percent Increases'!A:A,0)))</f>
        <v>0.83662642443542323</v>
      </c>
      <c r="M328" s="9">
        <f t="shared" si="21"/>
        <v>82586.767665802065</v>
      </c>
      <c r="N328" s="4">
        <f t="shared" si="22"/>
        <v>1417.5964075200338</v>
      </c>
      <c r="O328" s="4">
        <f t="shared" si="23"/>
        <v>81169.171258282033</v>
      </c>
      <c r="P328" s="9">
        <f>IFERROR(INDEX('IP UPL Gap Data'!$I:$I,(MATCH($B:$B,'IP UPL Gap Data'!$D:$D,0))),0)</f>
        <v>106968.94385236561</v>
      </c>
      <c r="Q328" s="9">
        <f>IFERROR(INDEX('IP UPL Gap Data'!$J:$J,(MATCH($B:$B,'IP UPL Gap Data'!$D:$D,0))),0)</f>
        <v>20795.428670886075</v>
      </c>
      <c r="R328" s="9">
        <f>IFERROR(INDEX('OP UPL Gap Data'!G:G,(MATCH('UPL UHRIP Analysis by Provider'!$B:$B,'OP UPL Gap Data'!$D:$D,0))),0)</f>
        <v>0</v>
      </c>
      <c r="S328" s="9">
        <f>IFERROR(INDEX('OP UPL Gap Data'!H:H,(MATCH('UPL UHRIP Analysis by Provider'!$B:$B,'OP UPL Gap Data'!$D:$D,0))),0)</f>
        <v>0</v>
      </c>
      <c r="T328" s="4">
        <f>IFERROR(INDEX('IP UPL Gap Data'!$H:$H,(MATCH($B:$B,'IP UPL Gap Data'!$D:$D,0))),0)</f>
        <v>86173.515181479539</v>
      </c>
      <c r="U328" s="4">
        <f>IFERROR(INDEX('OP UPL Gap Data'!I:I,(MATCH('UPL UHRIP Analysis by Provider'!B:B,'OP UPL Gap Data'!D:D,0))),0)</f>
        <v>0</v>
      </c>
      <c r="V328" s="4">
        <f>IFERROR(INDEX('IP UPL Gap Data'!$N:$N,(MATCH($B:$B,'IP UPL Gap Data'!$D:$D,0))),0)</f>
        <v>0</v>
      </c>
    </row>
    <row r="329" spans="1:22" ht="23.5">
      <c r="A329" s="10" t="s">
        <v>1507</v>
      </c>
      <c r="B329" s="13" t="s">
        <v>1507</v>
      </c>
      <c r="C329" s="11" t="s">
        <v>1508</v>
      </c>
      <c r="D329" s="11"/>
      <c r="E329" s="12" t="s">
        <v>1509</v>
      </c>
      <c r="F329" s="11" t="s">
        <v>226</v>
      </c>
      <c r="G329" s="11" t="s">
        <v>314</v>
      </c>
      <c r="H329" s="13" t="s">
        <v>1622</v>
      </c>
      <c r="I329" s="9">
        <f>IFERROR(INDEX('PGY4 AA Encounters IP OP Split'!$L:$L,(MATCH($B:$B,'PGY4 AA Encounters IP OP Split'!$D:$D,0))),0)</f>
        <v>6047.1843943967397</v>
      </c>
      <c r="J329" s="9">
        <f>IFERROR(INDEX('PGY4 AA Encounters IP OP Split'!$M:$M,(MATCH($B:$B,'PGY4 AA Encounters IP OP Split'!$D:$D,0))),0)</f>
        <v>35.71078000897451</v>
      </c>
      <c r="K329" s="9">
        <f t="shared" si="20"/>
        <v>6082.895174405714</v>
      </c>
      <c r="L329" s="71">
        <f>INDEX('Revised PGY4 Percent Increases'!J:J,(MATCH(H:H,'Revised PGY4 Percent Increases'!A:A,0)))</f>
        <v>0.83662642443542323</v>
      </c>
      <c r="M329" s="9">
        <f t="shared" si="21"/>
        <v>5089.1108399785426</v>
      </c>
      <c r="N329" s="4">
        <f t="shared" si="22"/>
        <v>5059.2342577858344</v>
      </c>
      <c r="O329" s="4">
        <f t="shared" si="23"/>
        <v>29.876582192708334</v>
      </c>
      <c r="P329" s="9">
        <f>IFERROR(INDEX('IP UPL Gap Data'!$I:$I,(MATCH($B:$B,'IP UPL Gap Data'!$D:$D,0))),0)</f>
        <v>22500.794629584034</v>
      </c>
      <c r="Q329" s="9">
        <f>IFERROR(INDEX('IP UPL Gap Data'!$J:$J,(MATCH($B:$B,'IP UPL Gap Data'!$D:$D,0))),0)</f>
        <v>0</v>
      </c>
      <c r="R329" s="9">
        <f>IFERROR(INDEX('OP UPL Gap Data'!G:G,(MATCH('UPL UHRIP Analysis by Provider'!$B:$B,'OP UPL Gap Data'!$D:$D,0))),0)</f>
        <v>0</v>
      </c>
      <c r="S329" s="9">
        <f>IFERROR(INDEX('OP UPL Gap Data'!H:H,(MATCH('UPL UHRIP Analysis by Provider'!$B:$B,'OP UPL Gap Data'!$D:$D,0))),0)</f>
        <v>0</v>
      </c>
      <c r="T329" s="4">
        <f>IFERROR(INDEX('IP UPL Gap Data'!$H:$H,(MATCH($B:$B,'IP UPL Gap Data'!$D:$D,0))),0)</f>
        <v>22500.794629584034</v>
      </c>
      <c r="U329" s="4">
        <f>IFERROR(INDEX('OP UPL Gap Data'!I:I,(MATCH('UPL UHRIP Analysis by Provider'!B:B,'OP UPL Gap Data'!D:D,0))),0)</f>
        <v>0</v>
      </c>
      <c r="V329" s="4">
        <f>IFERROR(INDEX('IP UPL Gap Data'!$N:$N,(MATCH($B:$B,'IP UPL Gap Data'!$D:$D,0))),0)</f>
        <v>0</v>
      </c>
    </row>
    <row r="330" spans="1:22" ht="23.5">
      <c r="A330" s="10" t="s">
        <v>1554</v>
      </c>
      <c r="B330" s="13" t="s">
        <v>1554</v>
      </c>
      <c r="C330" s="11" t="s">
        <v>1555</v>
      </c>
      <c r="D330" s="11"/>
      <c r="E330" s="12" t="s">
        <v>1556</v>
      </c>
      <c r="F330" s="11" t="s">
        <v>226</v>
      </c>
      <c r="G330" s="11" t="s">
        <v>314</v>
      </c>
      <c r="H330" s="13" t="s">
        <v>1622</v>
      </c>
      <c r="I330" s="9">
        <f>IFERROR(INDEX('PGY4 AA Encounters IP OP Split'!$L:$L,(MATCH($B:$B,'PGY4 AA Encounters IP OP Split'!$D:$D,0))),0)</f>
        <v>24617.257663887936</v>
      </c>
      <c r="J330" s="9">
        <f>IFERROR(INDEX('PGY4 AA Encounters IP OP Split'!$M:$M,(MATCH($B:$B,'PGY4 AA Encounters IP OP Split'!$D:$D,0))),0)</f>
        <v>103105.33006876924</v>
      </c>
      <c r="K330" s="9">
        <f t="shared" si="20"/>
        <v>127722.58773265718</v>
      </c>
      <c r="L330" s="71">
        <f>INDEX('Revised PGY4 Percent Increases'!J:J,(MATCH(H:H,'Revised PGY4 Percent Increases'!A:A,0)))</f>
        <v>0.83662642443542323</v>
      </c>
      <c r="M330" s="9">
        <f t="shared" si="21"/>
        <v>106856.09189441263</v>
      </c>
      <c r="N330" s="4">
        <f t="shared" si="22"/>
        <v>20595.448258744083</v>
      </c>
      <c r="O330" s="4">
        <f t="shared" si="23"/>
        <v>86260.643635668544</v>
      </c>
      <c r="P330" s="9">
        <f>IFERROR(INDEX('IP UPL Gap Data'!$I:$I,(MATCH($B:$B,'IP UPL Gap Data'!$D:$D,0))),0)</f>
        <v>0</v>
      </c>
      <c r="Q330" s="9">
        <f>IFERROR(INDEX('IP UPL Gap Data'!$J:$J,(MATCH($B:$B,'IP UPL Gap Data'!$D:$D,0))),0)</f>
        <v>0</v>
      </c>
      <c r="R330" s="9">
        <f>IFERROR(INDEX('OP UPL Gap Data'!G:G,(MATCH('UPL UHRIP Analysis by Provider'!$B:$B,'OP UPL Gap Data'!$D:$D,0))),0)</f>
        <v>0</v>
      </c>
      <c r="S330" s="9">
        <f>IFERROR(INDEX('OP UPL Gap Data'!H:H,(MATCH('UPL UHRIP Analysis by Provider'!$B:$B,'OP UPL Gap Data'!$D:$D,0))),0)</f>
        <v>0</v>
      </c>
      <c r="T330" s="4">
        <f>IFERROR(INDEX('IP UPL Gap Data'!$H:$H,(MATCH($B:$B,'IP UPL Gap Data'!$D:$D,0))),0)</f>
        <v>0</v>
      </c>
      <c r="U330" s="4">
        <f>IFERROR(INDEX('OP UPL Gap Data'!I:I,(MATCH('UPL UHRIP Analysis by Provider'!B:B,'OP UPL Gap Data'!D:D,0))),0)</f>
        <v>0</v>
      </c>
      <c r="V330" s="4">
        <f>IFERROR(INDEX('IP UPL Gap Data'!$N:$N,(MATCH($B:$B,'IP UPL Gap Data'!$D:$D,0))),0)</f>
        <v>0</v>
      </c>
    </row>
    <row r="331" spans="1:22" ht="23.5">
      <c r="A331" s="10" t="s">
        <v>1581</v>
      </c>
      <c r="B331" s="13" t="s">
        <v>1581</v>
      </c>
      <c r="C331" s="11" t="s">
        <v>1582</v>
      </c>
      <c r="D331" s="11"/>
      <c r="E331" s="12" t="s">
        <v>1583</v>
      </c>
      <c r="F331" s="11" t="s">
        <v>226</v>
      </c>
      <c r="G331" s="11" t="s">
        <v>314</v>
      </c>
      <c r="H331" s="13" t="s">
        <v>1622</v>
      </c>
      <c r="I331" s="9">
        <f>IFERROR(INDEX('PGY4 AA Encounters IP OP Split'!$L:$L,(MATCH($B:$B,'PGY4 AA Encounters IP OP Split'!$D:$D,0))),0)</f>
        <v>0</v>
      </c>
      <c r="J331" s="9">
        <f>IFERROR(INDEX('PGY4 AA Encounters IP OP Split'!$M:$M,(MATCH($B:$B,'PGY4 AA Encounters IP OP Split'!$D:$D,0))),0)</f>
        <v>0</v>
      </c>
      <c r="K331" s="9">
        <f t="shared" si="20"/>
        <v>0</v>
      </c>
      <c r="L331" s="71">
        <f>INDEX('Revised PGY4 Percent Increases'!J:J,(MATCH(H:H,'Revised PGY4 Percent Increases'!A:A,0)))</f>
        <v>0.83662642443542323</v>
      </c>
      <c r="M331" s="9">
        <f t="shared" si="21"/>
        <v>0</v>
      </c>
      <c r="N331" s="4">
        <f t="shared" si="22"/>
        <v>0</v>
      </c>
      <c r="O331" s="4">
        <f t="shared" si="23"/>
        <v>0</v>
      </c>
      <c r="P331" s="9">
        <f>IFERROR(INDEX('IP UPL Gap Data'!$I:$I,(MATCH($B:$B,'IP UPL Gap Data'!$D:$D,0))),0)</f>
        <v>34937.479441885698</v>
      </c>
      <c r="Q331" s="9">
        <f>IFERROR(INDEX('IP UPL Gap Data'!$J:$J,(MATCH($B:$B,'IP UPL Gap Data'!$D:$D,0))),0)</f>
        <v>0</v>
      </c>
      <c r="R331" s="9">
        <f>IFERROR(INDEX('OP UPL Gap Data'!G:G,(MATCH('UPL UHRIP Analysis by Provider'!$B:$B,'OP UPL Gap Data'!$D:$D,0))),0)</f>
        <v>0</v>
      </c>
      <c r="S331" s="9">
        <f>IFERROR(INDEX('OP UPL Gap Data'!H:H,(MATCH('UPL UHRIP Analysis by Provider'!$B:$B,'OP UPL Gap Data'!$D:$D,0))),0)</f>
        <v>0</v>
      </c>
      <c r="T331" s="4">
        <f>IFERROR(INDEX('IP UPL Gap Data'!$H:$H,(MATCH($B:$B,'IP UPL Gap Data'!$D:$D,0))),0)</f>
        <v>34937.479441885698</v>
      </c>
      <c r="U331" s="4">
        <f>IFERROR(INDEX('OP UPL Gap Data'!I:I,(MATCH('UPL UHRIP Analysis by Provider'!B:B,'OP UPL Gap Data'!D:D,0))),0)</f>
        <v>0</v>
      </c>
      <c r="V331" s="4">
        <f>IFERROR(INDEX('IP UPL Gap Data'!$N:$N,(MATCH($B:$B,'IP UPL Gap Data'!$D:$D,0))),0)</f>
        <v>0</v>
      </c>
    </row>
    <row r="332" spans="1:22">
      <c r="A332" s="10" t="s">
        <v>52</v>
      </c>
      <c r="B332" s="13" t="s">
        <v>52</v>
      </c>
      <c r="C332" s="11" t="s">
        <v>53</v>
      </c>
      <c r="D332" s="11"/>
      <c r="E332" s="12" t="s">
        <v>54</v>
      </c>
      <c r="F332" s="11" t="s">
        <v>1529</v>
      </c>
      <c r="G332" s="11" t="s">
        <v>314</v>
      </c>
      <c r="H332" s="13" t="s">
        <v>1629</v>
      </c>
      <c r="I332" s="9">
        <f>IFERROR(INDEX('PGY4 AA Encounters IP OP Split'!$L:$L,(MATCH($B:$B,'PGY4 AA Encounters IP OP Split'!$D:$D,0))),0)</f>
        <v>478660.75429462094</v>
      </c>
      <c r="J332" s="9">
        <f>IFERROR(INDEX('PGY4 AA Encounters IP OP Split'!$M:$M,(MATCH($B:$B,'PGY4 AA Encounters IP OP Split'!$D:$D,0))),0)</f>
        <v>712259.51358002424</v>
      </c>
      <c r="K332" s="9">
        <f t="shared" si="20"/>
        <v>1190920.2678746451</v>
      </c>
      <c r="L332" s="71">
        <f>INDEX('Revised PGY4 Percent Increases'!J:J,(MATCH(H:H,'Revised PGY4 Percent Increases'!A:A,0)))</f>
        <v>0.59</v>
      </c>
      <c r="M332" s="9">
        <f t="shared" si="21"/>
        <v>702642.9580460405</v>
      </c>
      <c r="N332" s="4">
        <f t="shared" si="22"/>
        <v>282409.84503382636</v>
      </c>
      <c r="O332" s="4">
        <f t="shared" si="23"/>
        <v>420233.11301221431</v>
      </c>
      <c r="P332" s="9">
        <f>IFERROR(INDEX('IP UPL Gap Data'!$I:$I,(MATCH($B:$B,'IP UPL Gap Data'!$D:$D,0))),0)</f>
        <v>218513.60422431218</v>
      </c>
      <c r="Q332" s="9">
        <f>IFERROR(INDEX('IP UPL Gap Data'!$J:$J,(MATCH($B:$B,'IP UPL Gap Data'!$D:$D,0))),0)</f>
        <v>275426.01262711862</v>
      </c>
      <c r="R332" s="9">
        <f>IFERROR(INDEX('OP UPL Gap Data'!G:G,(MATCH('UPL UHRIP Analysis by Provider'!$B:$B,'OP UPL Gap Data'!$D:$D,0))),0)</f>
        <v>541364.3762900671</v>
      </c>
      <c r="S332" s="9">
        <f>IFERROR(INDEX('OP UPL Gap Data'!H:H,(MATCH('UPL UHRIP Analysis by Provider'!$B:$B,'OP UPL Gap Data'!$D:$D,0))),0)</f>
        <v>436988.76</v>
      </c>
      <c r="T332" s="4">
        <f>IFERROR(INDEX('IP UPL Gap Data'!$H:$H,(MATCH($B:$B,'IP UPL Gap Data'!$D:$D,0))),0)</f>
        <v>-56912.408402806439</v>
      </c>
      <c r="U332" s="4">
        <f>IFERROR(INDEX('OP UPL Gap Data'!I:I,(MATCH('UPL UHRIP Analysis by Provider'!B:B,'OP UPL Gap Data'!D:D,0))),0)</f>
        <v>104375.61629006709</v>
      </c>
      <c r="V332" s="4">
        <f>IFERROR(INDEX('IP UPL Gap Data'!$N:$N,(MATCH($B:$B,'IP UPL Gap Data'!$D:$D,0))),0)</f>
        <v>0</v>
      </c>
    </row>
    <row r="333" spans="1:22">
      <c r="A333" s="10" t="s">
        <v>178</v>
      </c>
      <c r="B333" s="13" t="s">
        <v>178</v>
      </c>
      <c r="C333" s="11" t="s">
        <v>179</v>
      </c>
      <c r="D333" s="11"/>
      <c r="E333" s="12" t="s">
        <v>180</v>
      </c>
      <c r="F333" s="11" t="s">
        <v>1529</v>
      </c>
      <c r="G333" s="11" t="s">
        <v>314</v>
      </c>
      <c r="H333" s="13" t="s">
        <v>1629</v>
      </c>
      <c r="I333" s="9">
        <f>IFERROR(INDEX('PGY4 AA Encounters IP OP Split'!$L:$L,(MATCH($B:$B,'PGY4 AA Encounters IP OP Split'!$D:$D,0))),0)</f>
        <v>2214281.9058731459</v>
      </c>
      <c r="J333" s="9">
        <f>IFERROR(INDEX('PGY4 AA Encounters IP OP Split'!$M:$M,(MATCH($B:$B,'PGY4 AA Encounters IP OP Split'!$D:$D,0))),0)</f>
        <v>1439131.9196493737</v>
      </c>
      <c r="K333" s="9">
        <f t="shared" si="20"/>
        <v>3653413.8255225196</v>
      </c>
      <c r="L333" s="71">
        <f>INDEX('Revised PGY4 Percent Increases'!J:J,(MATCH(H:H,'Revised PGY4 Percent Increases'!A:A,0)))</f>
        <v>0.59</v>
      </c>
      <c r="M333" s="9">
        <f t="shared" si="21"/>
        <v>2155514.1570582865</v>
      </c>
      <c r="N333" s="4">
        <f t="shared" si="22"/>
        <v>1306426.3244651561</v>
      </c>
      <c r="O333" s="4">
        <f t="shared" si="23"/>
        <v>849087.83259313041</v>
      </c>
      <c r="P333" s="9">
        <f>IFERROR(INDEX('IP UPL Gap Data'!$I:$I,(MATCH($B:$B,'IP UPL Gap Data'!$D:$D,0))),0)</f>
        <v>1511802.1118856804</v>
      </c>
      <c r="Q333" s="9">
        <f>IFERROR(INDEX('IP UPL Gap Data'!$J:$J,(MATCH($B:$B,'IP UPL Gap Data'!$D:$D,0))),0)</f>
        <v>1704806.5599999998</v>
      </c>
      <c r="R333" s="9">
        <f>IFERROR(INDEX('OP UPL Gap Data'!G:G,(MATCH('UPL UHRIP Analysis by Provider'!$B:$B,'OP UPL Gap Data'!$D:$D,0))),0)</f>
        <v>1235316.3122510652</v>
      </c>
      <c r="S333" s="9">
        <f>IFERROR(INDEX('OP UPL Gap Data'!H:H,(MATCH('UPL UHRIP Analysis by Provider'!$B:$B,'OP UPL Gap Data'!$D:$D,0))),0)</f>
        <v>781053.28999999992</v>
      </c>
      <c r="T333" s="4">
        <f>IFERROR(INDEX('IP UPL Gap Data'!$H:$H,(MATCH($B:$B,'IP UPL Gap Data'!$D:$D,0))),0)</f>
        <v>-193004.44811431947</v>
      </c>
      <c r="U333" s="4">
        <f>IFERROR(INDEX('OP UPL Gap Data'!I:I,(MATCH('UPL UHRIP Analysis by Provider'!B:B,'OP UPL Gap Data'!D:D,0))),0)</f>
        <v>454263.02225106524</v>
      </c>
      <c r="V333" s="4">
        <f>IFERROR(INDEX('IP UPL Gap Data'!$N:$N,(MATCH($B:$B,'IP UPL Gap Data'!$D:$D,0))),0)</f>
        <v>0</v>
      </c>
    </row>
    <row r="334" spans="1:22">
      <c r="A334" s="10" t="s">
        <v>196</v>
      </c>
      <c r="B334" s="13" t="s">
        <v>196</v>
      </c>
      <c r="C334" s="11" t="s">
        <v>197</v>
      </c>
      <c r="D334" s="11"/>
      <c r="E334" s="12" t="s">
        <v>198</v>
      </c>
      <c r="F334" s="11" t="s">
        <v>1529</v>
      </c>
      <c r="G334" s="11" t="s">
        <v>314</v>
      </c>
      <c r="H334" s="13" t="s">
        <v>1629</v>
      </c>
      <c r="I334" s="9">
        <f>IFERROR(INDEX('PGY4 AA Encounters IP OP Split'!$L:$L,(MATCH($B:$B,'PGY4 AA Encounters IP OP Split'!$D:$D,0))),0)</f>
        <v>2961832.158424844</v>
      </c>
      <c r="J334" s="9">
        <f>IFERROR(INDEX('PGY4 AA Encounters IP OP Split'!$M:$M,(MATCH($B:$B,'PGY4 AA Encounters IP OP Split'!$D:$D,0))),0)</f>
        <v>1511500.6946222552</v>
      </c>
      <c r="K334" s="9">
        <f t="shared" si="20"/>
        <v>4473332.853047099</v>
      </c>
      <c r="L334" s="71">
        <f>INDEX('Revised PGY4 Percent Increases'!J:J,(MATCH(H:H,'Revised PGY4 Percent Increases'!A:A,0)))</f>
        <v>0.59</v>
      </c>
      <c r="M334" s="9">
        <f t="shared" si="21"/>
        <v>2639266.3832977884</v>
      </c>
      <c r="N334" s="4">
        <f t="shared" si="22"/>
        <v>1747480.9734706578</v>
      </c>
      <c r="O334" s="4">
        <f t="shared" si="23"/>
        <v>891785.4098271305</v>
      </c>
      <c r="P334" s="9">
        <f>IFERROR(INDEX('IP UPL Gap Data'!$I:$I,(MATCH($B:$B,'IP UPL Gap Data'!$D:$D,0))),0)</f>
        <v>2443111.1835371368</v>
      </c>
      <c r="Q334" s="9">
        <f>IFERROR(INDEX('IP UPL Gap Data'!$J:$J,(MATCH($B:$B,'IP UPL Gap Data'!$D:$D,0))),0)</f>
        <v>1925909.96</v>
      </c>
      <c r="R334" s="9">
        <f>IFERROR(INDEX('OP UPL Gap Data'!G:G,(MATCH('UPL UHRIP Analysis by Provider'!$B:$B,'OP UPL Gap Data'!$D:$D,0))),0)</f>
        <v>1197991.8933730363</v>
      </c>
      <c r="S334" s="9">
        <f>IFERROR(INDEX('OP UPL Gap Data'!H:H,(MATCH('UPL UHRIP Analysis by Provider'!$B:$B,'OP UPL Gap Data'!$D:$D,0))),0)</f>
        <v>684796.40999999992</v>
      </c>
      <c r="T334" s="4">
        <f>IFERROR(INDEX('IP UPL Gap Data'!$H:$H,(MATCH($B:$B,'IP UPL Gap Data'!$D:$D,0))),0)</f>
        <v>517201.2235371368</v>
      </c>
      <c r="U334" s="4">
        <f>IFERROR(INDEX('OP UPL Gap Data'!I:I,(MATCH('UPL UHRIP Analysis by Provider'!B:B,'OP UPL Gap Data'!D:D,0))),0)</f>
        <v>513195.48337303638</v>
      </c>
      <c r="V334" s="4">
        <f>IFERROR(INDEX('IP UPL Gap Data'!$N:$N,(MATCH($B:$B,'IP UPL Gap Data'!$D:$D,0))),0)</f>
        <v>0</v>
      </c>
    </row>
    <row r="335" spans="1:22">
      <c r="A335" s="10" t="s">
        <v>292</v>
      </c>
      <c r="B335" s="13" t="s">
        <v>292</v>
      </c>
      <c r="C335" s="11" t="s">
        <v>293</v>
      </c>
      <c r="D335" s="11"/>
      <c r="E335" s="12" t="s">
        <v>294</v>
      </c>
      <c r="F335" s="11" t="s">
        <v>1529</v>
      </c>
      <c r="G335" s="11" t="s">
        <v>314</v>
      </c>
      <c r="H335" s="13" t="s">
        <v>1629</v>
      </c>
      <c r="I335" s="9">
        <f>IFERROR(INDEX('PGY4 AA Encounters IP OP Split'!$L:$L,(MATCH($B:$B,'PGY4 AA Encounters IP OP Split'!$D:$D,0))),0)</f>
        <v>321938.08145582466</v>
      </c>
      <c r="J335" s="9">
        <f>IFERROR(INDEX('PGY4 AA Encounters IP OP Split'!$M:$M,(MATCH($B:$B,'PGY4 AA Encounters IP OP Split'!$D:$D,0))),0)</f>
        <v>915270.03719774354</v>
      </c>
      <c r="K335" s="9">
        <f t="shared" si="20"/>
        <v>1237208.1186535682</v>
      </c>
      <c r="L335" s="71">
        <f>INDEX('Revised PGY4 Percent Increases'!J:J,(MATCH(H:H,'Revised PGY4 Percent Increases'!A:A,0)))</f>
        <v>0.59</v>
      </c>
      <c r="M335" s="9">
        <f t="shared" si="21"/>
        <v>729952.7900056052</v>
      </c>
      <c r="N335" s="4">
        <f t="shared" si="22"/>
        <v>189943.46805893653</v>
      </c>
      <c r="O335" s="4">
        <f t="shared" si="23"/>
        <v>540009.32194666867</v>
      </c>
      <c r="P335" s="9">
        <f>IFERROR(INDEX('IP UPL Gap Data'!$I:$I,(MATCH($B:$B,'IP UPL Gap Data'!$D:$D,0))),0)</f>
        <v>146828.06915120289</v>
      </c>
      <c r="Q335" s="9">
        <f>IFERROR(INDEX('IP UPL Gap Data'!$J:$J,(MATCH($B:$B,'IP UPL Gap Data'!$D:$D,0))),0)</f>
        <v>116603.56288135593</v>
      </c>
      <c r="R335" s="9">
        <f>IFERROR(INDEX('OP UPL Gap Data'!G:G,(MATCH('UPL UHRIP Analysis by Provider'!$B:$B,'OP UPL Gap Data'!$D:$D,0))),0)</f>
        <v>67175.360066015128</v>
      </c>
      <c r="S335" s="9">
        <f>IFERROR(INDEX('OP UPL Gap Data'!H:H,(MATCH('UPL UHRIP Analysis by Provider'!$B:$B,'OP UPL Gap Data'!$D:$D,0))),0)</f>
        <v>715455.65949152561</v>
      </c>
      <c r="T335" s="4">
        <f>IFERROR(INDEX('IP UPL Gap Data'!$H:$H,(MATCH($B:$B,'IP UPL Gap Data'!$D:$D,0))),0)</f>
        <v>30224.506269846956</v>
      </c>
      <c r="U335" s="4">
        <f>IFERROR(INDEX('OP UPL Gap Data'!I:I,(MATCH('UPL UHRIP Analysis by Provider'!B:B,'OP UPL Gap Data'!D:D,0))),0)</f>
        <v>-648280.29942551046</v>
      </c>
      <c r="V335" s="4">
        <f>IFERROR(INDEX('IP UPL Gap Data'!$N:$N,(MATCH($B:$B,'IP UPL Gap Data'!$D:$D,0))),0)</f>
        <v>0</v>
      </c>
    </row>
    <row r="336" spans="1:22">
      <c r="A336" s="10" t="s">
        <v>324</v>
      </c>
      <c r="B336" s="13" t="s">
        <v>324</v>
      </c>
      <c r="C336" s="11" t="s">
        <v>325</v>
      </c>
      <c r="D336" s="11"/>
      <c r="E336" s="12" t="s">
        <v>326</v>
      </c>
      <c r="F336" s="11" t="s">
        <v>1529</v>
      </c>
      <c r="G336" s="11" t="s">
        <v>314</v>
      </c>
      <c r="H336" s="13" t="s">
        <v>1629</v>
      </c>
      <c r="I336" s="9">
        <f>IFERROR(INDEX('PGY4 AA Encounters IP OP Split'!$L:$L,(MATCH($B:$B,'PGY4 AA Encounters IP OP Split'!$D:$D,0))),0)</f>
        <v>394711.31822868541</v>
      </c>
      <c r="J336" s="9">
        <f>IFERROR(INDEX('PGY4 AA Encounters IP OP Split'!$M:$M,(MATCH($B:$B,'PGY4 AA Encounters IP OP Split'!$D:$D,0))),0)</f>
        <v>890155.86989431409</v>
      </c>
      <c r="K336" s="9">
        <f t="shared" si="20"/>
        <v>1284867.1881229994</v>
      </c>
      <c r="L336" s="71">
        <f>INDEX('Revised PGY4 Percent Increases'!J:J,(MATCH(H:H,'Revised PGY4 Percent Increases'!A:A,0)))</f>
        <v>0.59</v>
      </c>
      <c r="M336" s="9">
        <f t="shared" si="21"/>
        <v>758071.64099256962</v>
      </c>
      <c r="N336" s="4">
        <f t="shared" si="22"/>
        <v>232879.67775492437</v>
      </c>
      <c r="O336" s="4">
        <f t="shared" si="23"/>
        <v>525191.96323764534</v>
      </c>
      <c r="P336" s="9">
        <f>IFERROR(INDEX('IP UPL Gap Data'!$I:$I,(MATCH($B:$B,'IP UPL Gap Data'!$D:$D,0))),0)</f>
        <v>325954.11583945237</v>
      </c>
      <c r="Q336" s="9">
        <f>IFERROR(INDEX('IP UPL Gap Data'!$J:$J,(MATCH($B:$B,'IP UPL Gap Data'!$D:$D,0))),0)</f>
        <v>264784.46271186444</v>
      </c>
      <c r="R336" s="9">
        <f>IFERROR(INDEX('OP UPL Gap Data'!G:G,(MATCH('UPL UHRIP Analysis by Provider'!$B:$B,'OP UPL Gap Data'!$D:$D,0))),0)</f>
        <v>271310.82244118757</v>
      </c>
      <c r="S336" s="9">
        <f>IFERROR(INDEX('OP UPL Gap Data'!H:H,(MATCH('UPL UHRIP Analysis by Provider'!$B:$B,'OP UPL Gap Data'!$D:$D,0))),0)</f>
        <v>583888.80000000005</v>
      </c>
      <c r="T336" s="4">
        <f>IFERROR(INDEX('IP UPL Gap Data'!$H:$H,(MATCH($B:$B,'IP UPL Gap Data'!$D:$D,0))),0)</f>
        <v>61169.653127587924</v>
      </c>
      <c r="U336" s="4">
        <f>IFERROR(INDEX('OP UPL Gap Data'!I:I,(MATCH('UPL UHRIP Analysis by Provider'!B:B,'OP UPL Gap Data'!D:D,0))),0)</f>
        <v>-312577.97755881248</v>
      </c>
      <c r="V336" s="4">
        <f>IFERROR(INDEX('IP UPL Gap Data'!$N:$N,(MATCH($B:$B,'IP UPL Gap Data'!$D:$D,0))),0)</f>
        <v>0</v>
      </c>
    </row>
    <row r="337" spans="1:22">
      <c r="A337" s="10" t="s">
        <v>348</v>
      </c>
      <c r="B337" s="13" t="s">
        <v>348</v>
      </c>
      <c r="C337" s="11" t="s">
        <v>349</v>
      </c>
      <c r="D337" s="11"/>
      <c r="E337" s="12" t="s">
        <v>350</v>
      </c>
      <c r="F337" s="11" t="s">
        <v>1529</v>
      </c>
      <c r="G337" s="11" t="s">
        <v>314</v>
      </c>
      <c r="H337" s="13" t="s">
        <v>1629</v>
      </c>
      <c r="I337" s="9">
        <f>IFERROR(INDEX('PGY4 AA Encounters IP OP Split'!$L:$L,(MATCH($B:$B,'PGY4 AA Encounters IP OP Split'!$D:$D,0))),0)</f>
        <v>38416.546288318976</v>
      </c>
      <c r="J337" s="9">
        <f>IFERROR(INDEX('PGY4 AA Encounters IP OP Split'!$M:$M,(MATCH($B:$B,'PGY4 AA Encounters IP OP Split'!$D:$D,0))),0)</f>
        <v>279685.63013445551</v>
      </c>
      <c r="K337" s="9">
        <f t="shared" si="20"/>
        <v>318102.1764227745</v>
      </c>
      <c r="L337" s="71">
        <f>INDEX('Revised PGY4 Percent Increases'!J:J,(MATCH(H:H,'Revised PGY4 Percent Increases'!A:A,0)))</f>
        <v>0.59</v>
      </c>
      <c r="M337" s="9">
        <f t="shared" si="21"/>
        <v>187680.28408943696</v>
      </c>
      <c r="N337" s="4">
        <f t="shared" si="22"/>
        <v>22665.762310108195</v>
      </c>
      <c r="O337" s="4">
        <f t="shared" si="23"/>
        <v>165014.52177932873</v>
      </c>
      <c r="P337" s="9">
        <f>IFERROR(INDEX('IP UPL Gap Data'!$I:$I,(MATCH($B:$B,'IP UPL Gap Data'!$D:$D,0))),0)</f>
        <v>10115.743343782224</v>
      </c>
      <c r="Q337" s="9">
        <f>IFERROR(INDEX('IP UPL Gap Data'!$J:$J,(MATCH($B:$B,'IP UPL Gap Data'!$D:$D,0))),0)</f>
        <v>13931.225338983049</v>
      </c>
      <c r="R337" s="9">
        <f>IFERROR(INDEX('OP UPL Gap Data'!G:G,(MATCH('UPL UHRIP Analysis by Provider'!$B:$B,'OP UPL Gap Data'!$D:$D,0))),0)</f>
        <v>104783.24783449208</v>
      </c>
      <c r="S337" s="9">
        <f>IFERROR(INDEX('OP UPL Gap Data'!H:H,(MATCH('UPL UHRIP Analysis by Provider'!$B:$B,'OP UPL Gap Data'!$D:$D,0))),0)</f>
        <v>147369.74584745764</v>
      </c>
      <c r="T337" s="4">
        <f>IFERROR(INDEX('IP UPL Gap Data'!$H:$H,(MATCH($B:$B,'IP UPL Gap Data'!$D:$D,0))),0)</f>
        <v>-3815.4819952008256</v>
      </c>
      <c r="U337" s="4">
        <f>IFERROR(INDEX('OP UPL Gap Data'!I:I,(MATCH('UPL UHRIP Analysis by Provider'!B:B,'OP UPL Gap Data'!D:D,0))),0)</f>
        <v>-42586.49801296556</v>
      </c>
      <c r="V337" s="4">
        <f>IFERROR(INDEX('IP UPL Gap Data'!$N:$N,(MATCH($B:$B,'IP UPL Gap Data'!$D:$D,0))),0)</f>
        <v>0</v>
      </c>
    </row>
    <row r="338" spans="1:22">
      <c r="A338" s="10" t="s">
        <v>360</v>
      </c>
      <c r="B338" s="13" t="s">
        <v>360</v>
      </c>
      <c r="C338" s="11" t="s">
        <v>361</v>
      </c>
      <c r="D338" s="11"/>
      <c r="E338" s="12" t="s">
        <v>362</v>
      </c>
      <c r="F338" s="11" t="s">
        <v>1529</v>
      </c>
      <c r="G338" s="11" t="s">
        <v>314</v>
      </c>
      <c r="H338" s="13" t="s">
        <v>1629</v>
      </c>
      <c r="I338" s="9">
        <f>IFERROR(INDEX('PGY4 AA Encounters IP OP Split'!$L:$L,(MATCH($B:$B,'PGY4 AA Encounters IP OP Split'!$D:$D,0))),0)</f>
        <v>219114.1133652156</v>
      </c>
      <c r="J338" s="9">
        <f>IFERROR(INDEX('PGY4 AA Encounters IP OP Split'!$M:$M,(MATCH($B:$B,'PGY4 AA Encounters IP OP Split'!$D:$D,0))),0)</f>
        <v>648077.91002797335</v>
      </c>
      <c r="K338" s="9">
        <f t="shared" si="20"/>
        <v>867192.02339318895</v>
      </c>
      <c r="L338" s="71">
        <f>INDEX('Revised PGY4 Percent Increases'!J:J,(MATCH(H:H,'Revised PGY4 Percent Increases'!A:A,0)))</f>
        <v>0.59</v>
      </c>
      <c r="M338" s="9">
        <f t="shared" si="21"/>
        <v>511643.29380198143</v>
      </c>
      <c r="N338" s="4">
        <f t="shared" si="22"/>
        <v>129277.3268854772</v>
      </c>
      <c r="O338" s="4">
        <f t="shared" si="23"/>
        <v>382365.96691650426</v>
      </c>
      <c r="P338" s="9">
        <f>IFERROR(INDEX('IP UPL Gap Data'!$I:$I,(MATCH($B:$B,'IP UPL Gap Data'!$D:$D,0))),0)</f>
        <v>329538.03728528781</v>
      </c>
      <c r="Q338" s="9">
        <f>IFERROR(INDEX('IP UPL Gap Data'!$J:$J,(MATCH($B:$B,'IP UPL Gap Data'!$D:$D,0))),0)</f>
        <v>203293.82</v>
      </c>
      <c r="R338" s="9">
        <f>IFERROR(INDEX('OP UPL Gap Data'!G:G,(MATCH('UPL UHRIP Analysis by Provider'!$B:$B,'OP UPL Gap Data'!$D:$D,0))),0)</f>
        <v>201768.33583377389</v>
      </c>
      <c r="S338" s="9">
        <f>IFERROR(INDEX('OP UPL Gap Data'!H:H,(MATCH('UPL UHRIP Analysis by Provider'!$B:$B,'OP UPL Gap Data'!$D:$D,0))),0)</f>
        <v>396162.15000000008</v>
      </c>
      <c r="T338" s="4">
        <f>IFERROR(INDEX('IP UPL Gap Data'!$H:$H,(MATCH($B:$B,'IP UPL Gap Data'!$D:$D,0))),0)</f>
        <v>126244.2172852878</v>
      </c>
      <c r="U338" s="4">
        <f>IFERROR(INDEX('OP UPL Gap Data'!I:I,(MATCH('UPL UHRIP Analysis by Provider'!B:B,'OP UPL Gap Data'!D:D,0))),0)</f>
        <v>-194393.81416622619</v>
      </c>
      <c r="V338" s="4">
        <f>IFERROR(INDEX('IP UPL Gap Data'!$N:$N,(MATCH($B:$B,'IP UPL Gap Data'!$D:$D,0))),0)</f>
        <v>0</v>
      </c>
    </row>
    <row r="339" spans="1:22" ht="23.5">
      <c r="A339" s="10" t="s">
        <v>604</v>
      </c>
      <c r="B339" s="13" t="s">
        <v>604</v>
      </c>
      <c r="C339" s="11" t="s">
        <v>605</v>
      </c>
      <c r="D339" s="11"/>
      <c r="E339" s="12" t="s">
        <v>606</v>
      </c>
      <c r="F339" s="11" t="s">
        <v>1529</v>
      </c>
      <c r="G339" s="11" t="s">
        <v>314</v>
      </c>
      <c r="H339" s="13" t="s">
        <v>1629</v>
      </c>
      <c r="I339" s="9">
        <f>IFERROR(INDEX('PGY4 AA Encounters IP OP Split'!$L:$L,(MATCH($B:$B,'PGY4 AA Encounters IP OP Split'!$D:$D,0))),0)</f>
        <v>3091119.1546587232</v>
      </c>
      <c r="J339" s="9">
        <f>IFERROR(INDEX('PGY4 AA Encounters IP OP Split'!$M:$M,(MATCH($B:$B,'PGY4 AA Encounters IP OP Split'!$D:$D,0))),0)</f>
        <v>3492831.2654262385</v>
      </c>
      <c r="K339" s="9">
        <f t="shared" si="20"/>
        <v>6583950.4200849617</v>
      </c>
      <c r="L339" s="71">
        <f>INDEX('Revised PGY4 Percent Increases'!J:J,(MATCH(H:H,'Revised PGY4 Percent Increases'!A:A,0)))</f>
        <v>0.59</v>
      </c>
      <c r="M339" s="9">
        <f t="shared" si="21"/>
        <v>3884530.7478501271</v>
      </c>
      <c r="N339" s="4">
        <f t="shared" si="22"/>
        <v>1823760.3012486466</v>
      </c>
      <c r="O339" s="4">
        <f t="shared" si="23"/>
        <v>2060770.4466014807</v>
      </c>
      <c r="P339" s="9">
        <f>IFERROR(INDEX('IP UPL Gap Data'!$I:$I,(MATCH($B:$B,'IP UPL Gap Data'!$D:$D,0))),0)</f>
        <v>5753637.8477741191</v>
      </c>
      <c r="Q339" s="9">
        <f>IFERROR(INDEX('IP UPL Gap Data'!$J:$J,(MATCH($B:$B,'IP UPL Gap Data'!$D:$D,0))),0)</f>
        <v>3184768.2</v>
      </c>
      <c r="R339" s="9">
        <f>IFERROR(INDEX('OP UPL Gap Data'!G:G,(MATCH('UPL UHRIP Analysis by Provider'!$B:$B,'OP UPL Gap Data'!$D:$D,0))),0)</f>
        <v>4272903.7754451754</v>
      </c>
      <c r="S339" s="9">
        <f>IFERROR(INDEX('OP UPL Gap Data'!H:H,(MATCH('UPL UHRIP Analysis by Provider'!$B:$B,'OP UPL Gap Data'!$D:$D,0))),0)</f>
        <v>2794552.16</v>
      </c>
      <c r="T339" s="4">
        <f>IFERROR(INDEX('IP UPL Gap Data'!$H:$H,(MATCH($B:$B,'IP UPL Gap Data'!$D:$D,0))),0)</f>
        <v>2568869.6477741189</v>
      </c>
      <c r="U339" s="4">
        <f>IFERROR(INDEX('OP UPL Gap Data'!I:I,(MATCH('UPL UHRIP Analysis by Provider'!B:B,'OP UPL Gap Data'!D:D,0))),0)</f>
        <v>1478351.6154451752</v>
      </c>
      <c r="V339" s="4">
        <f>IFERROR(INDEX('IP UPL Gap Data'!$N:$N,(MATCH($B:$B,'IP UPL Gap Data'!$D:$D,0))),0)</f>
        <v>0</v>
      </c>
    </row>
    <row r="340" spans="1:22">
      <c r="A340" s="10" t="s">
        <v>865</v>
      </c>
      <c r="B340" s="13" t="s">
        <v>865</v>
      </c>
      <c r="C340" s="11" t="s">
        <v>866</v>
      </c>
      <c r="D340" s="11"/>
      <c r="E340" s="12" t="s">
        <v>867</v>
      </c>
      <c r="F340" s="11" t="s">
        <v>1529</v>
      </c>
      <c r="G340" s="11" t="s">
        <v>314</v>
      </c>
      <c r="H340" s="13" t="s">
        <v>1629</v>
      </c>
      <c r="I340" s="9">
        <f>IFERROR(INDEX('PGY4 AA Encounters IP OP Split'!$L:$L,(MATCH($B:$B,'PGY4 AA Encounters IP OP Split'!$D:$D,0))),0)</f>
        <v>4532472.1183147952</v>
      </c>
      <c r="J340" s="9">
        <f>IFERROR(INDEX('PGY4 AA Encounters IP OP Split'!$M:$M,(MATCH($B:$B,'PGY4 AA Encounters IP OP Split'!$D:$D,0))),0)</f>
        <v>2667699.0903778207</v>
      </c>
      <c r="K340" s="9">
        <f t="shared" si="20"/>
        <v>7200171.2086926159</v>
      </c>
      <c r="L340" s="71">
        <f>INDEX('Revised PGY4 Percent Increases'!J:J,(MATCH(H:H,'Revised PGY4 Percent Increases'!A:A,0)))</f>
        <v>0.59</v>
      </c>
      <c r="M340" s="9">
        <f t="shared" si="21"/>
        <v>4248101.0131286429</v>
      </c>
      <c r="N340" s="4">
        <f t="shared" si="22"/>
        <v>2674158.5498057292</v>
      </c>
      <c r="O340" s="4">
        <f t="shared" si="23"/>
        <v>1573942.4633229142</v>
      </c>
      <c r="P340" s="9">
        <f>IFERROR(INDEX('IP UPL Gap Data'!$I:$I,(MATCH($B:$B,'IP UPL Gap Data'!$D:$D,0))),0)</f>
        <v>3835371.7009662921</v>
      </c>
      <c r="Q340" s="9">
        <f>IFERROR(INDEX('IP UPL Gap Data'!$J:$J,(MATCH($B:$B,'IP UPL Gap Data'!$D:$D,0))),0)</f>
        <v>5413545.9106779657</v>
      </c>
      <c r="R340" s="9">
        <f>IFERROR(INDEX('OP UPL Gap Data'!G:G,(MATCH('UPL UHRIP Analysis by Provider'!$B:$B,'OP UPL Gap Data'!$D:$D,0))),0)</f>
        <v>5235177.2562078647</v>
      </c>
      <c r="S340" s="9">
        <f>IFERROR(INDEX('OP UPL Gap Data'!H:H,(MATCH('UPL UHRIP Analysis by Provider'!$B:$B,'OP UPL Gap Data'!$D:$D,0))),0)</f>
        <v>1997284.7872033897</v>
      </c>
      <c r="T340" s="4">
        <f>IFERROR(INDEX('IP UPL Gap Data'!$H:$H,(MATCH($B:$B,'IP UPL Gap Data'!$D:$D,0))),0)</f>
        <v>-1578174.2097116737</v>
      </c>
      <c r="U340" s="4">
        <f>IFERROR(INDEX('OP UPL Gap Data'!I:I,(MATCH('UPL UHRIP Analysis by Provider'!B:B,'OP UPL Gap Data'!D:D,0))),0)</f>
        <v>3237892.469004475</v>
      </c>
      <c r="V340" s="4">
        <f>IFERROR(INDEX('IP UPL Gap Data'!$N:$N,(MATCH($B:$B,'IP UPL Gap Data'!$D:$D,0))),0)</f>
        <v>0</v>
      </c>
    </row>
    <row r="341" spans="1:22">
      <c r="A341" s="10" t="s">
        <v>868</v>
      </c>
      <c r="B341" s="13" t="s">
        <v>868</v>
      </c>
      <c r="C341" s="11" t="s">
        <v>869</v>
      </c>
      <c r="D341" s="11"/>
      <c r="E341" s="12" t="s">
        <v>870</v>
      </c>
      <c r="F341" s="11" t="s">
        <v>1529</v>
      </c>
      <c r="G341" s="11" t="s">
        <v>314</v>
      </c>
      <c r="H341" s="13" t="s">
        <v>1629</v>
      </c>
      <c r="I341" s="9">
        <f>IFERROR(INDEX('PGY4 AA Encounters IP OP Split'!$L:$L,(MATCH($B:$B,'PGY4 AA Encounters IP OP Split'!$D:$D,0))),0)</f>
        <v>312471.69346825575</v>
      </c>
      <c r="J341" s="9">
        <f>IFERROR(INDEX('PGY4 AA Encounters IP OP Split'!$M:$M,(MATCH($B:$B,'PGY4 AA Encounters IP OP Split'!$D:$D,0))),0)</f>
        <v>0</v>
      </c>
      <c r="K341" s="9">
        <f t="shared" si="20"/>
        <v>312471.69346825575</v>
      </c>
      <c r="L341" s="71">
        <f>INDEX('Revised PGY4 Percent Increases'!J:J,(MATCH(H:H,'Revised PGY4 Percent Increases'!A:A,0)))</f>
        <v>0.59</v>
      </c>
      <c r="M341" s="9">
        <f t="shared" si="21"/>
        <v>184358.29914627087</v>
      </c>
      <c r="N341" s="4">
        <f t="shared" si="22"/>
        <v>184358.29914627087</v>
      </c>
      <c r="O341" s="4">
        <f t="shared" si="23"/>
        <v>0</v>
      </c>
      <c r="P341" s="9">
        <f>IFERROR(INDEX('IP UPL Gap Data'!$I:$I,(MATCH($B:$B,'IP UPL Gap Data'!$D:$D,0))),0)</f>
        <v>17078.889485618834</v>
      </c>
      <c r="Q341" s="9">
        <f>IFERROR(INDEX('IP UPL Gap Data'!$J:$J,(MATCH($B:$B,'IP UPL Gap Data'!$D:$D,0))),0)</f>
        <v>36402.683813559328</v>
      </c>
      <c r="R341" s="9">
        <f>IFERROR(INDEX('OP UPL Gap Data'!G:G,(MATCH('UPL UHRIP Analysis by Provider'!$B:$B,'OP UPL Gap Data'!$D:$D,0))),0)</f>
        <v>705.35295977963915</v>
      </c>
      <c r="S341" s="9">
        <f>IFERROR(INDEX('OP UPL Gap Data'!H:H,(MATCH('UPL UHRIP Analysis by Provider'!$B:$B,'OP UPL Gap Data'!$D:$D,0))),0)</f>
        <v>824.12313559322047</v>
      </c>
      <c r="T341" s="4">
        <f>IFERROR(INDEX('IP UPL Gap Data'!$H:$H,(MATCH($B:$B,'IP UPL Gap Data'!$D:$D,0))),0)</f>
        <v>-19323.794327940494</v>
      </c>
      <c r="U341" s="4">
        <f>IFERROR(INDEX('OP UPL Gap Data'!I:I,(MATCH('UPL UHRIP Analysis by Provider'!B:B,'OP UPL Gap Data'!D:D,0))),0)</f>
        <v>-118.77017581358132</v>
      </c>
      <c r="V341" s="4">
        <f>IFERROR(INDEX('IP UPL Gap Data'!$N:$N,(MATCH($B:$B,'IP UPL Gap Data'!$D:$D,0))),0)</f>
        <v>0</v>
      </c>
    </row>
    <row r="342" spans="1:22">
      <c r="A342" s="10" t="s">
        <v>913</v>
      </c>
      <c r="B342" s="13" t="s">
        <v>913</v>
      </c>
      <c r="C342" s="11" t="s">
        <v>914</v>
      </c>
      <c r="D342" s="11"/>
      <c r="E342" s="12" t="s">
        <v>915</v>
      </c>
      <c r="F342" s="11" t="s">
        <v>1529</v>
      </c>
      <c r="G342" s="11" t="s">
        <v>314</v>
      </c>
      <c r="H342" s="13" t="s">
        <v>1629</v>
      </c>
      <c r="I342" s="9">
        <f>IFERROR(INDEX('PGY4 AA Encounters IP OP Split'!$L:$L,(MATCH($B:$B,'PGY4 AA Encounters IP OP Split'!$D:$D,0))),0)</f>
        <v>19488.840643756768</v>
      </c>
      <c r="J342" s="9">
        <f>IFERROR(INDEX('PGY4 AA Encounters IP OP Split'!$M:$M,(MATCH($B:$B,'PGY4 AA Encounters IP OP Split'!$D:$D,0))),0)</f>
        <v>477893.58931258507</v>
      </c>
      <c r="K342" s="9">
        <f t="shared" si="20"/>
        <v>497382.42995634186</v>
      </c>
      <c r="L342" s="71">
        <f>INDEX('Revised PGY4 Percent Increases'!J:J,(MATCH(H:H,'Revised PGY4 Percent Increases'!A:A,0)))</f>
        <v>0.59</v>
      </c>
      <c r="M342" s="9">
        <f t="shared" si="21"/>
        <v>293455.63367424166</v>
      </c>
      <c r="N342" s="4">
        <f t="shared" si="22"/>
        <v>11498.415979816493</v>
      </c>
      <c r="O342" s="4">
        <f t="shared" si="23"/>
        <v>281957.2176944252</v>
      </c>
      <c r="P342" s="9">
        <f>IFERROR(INDEX('IP UPL Gap Data'!$I:$I,(MATCH($B:$B,'IP UPL Gap Data'!$D:$D,0))),0)</f>
        <v>40507.534214514817</v>
      </c>
      <c r="Q342" s="9">
        <f>IFERROR(INDEX('IP UPL Gap Data'!$J:$J,(MATCH($B:$B,'IP UPL Gap Data'!$D:$D,0))),0)</f>
        <v>42106.986355932204</v>
      </c>
      <c r="R342" s="9">
        <f>IFERROR(INDEX('OP UPL Gap Data'!G:G,(MATCH('UPL UHRIP Analysis by Provider'!$B:$B,'OP UPL Gap Data'!$D:$D,0))),0)</f>
        <v>145871.0028849832</v>
      </c>
      <c r="S342" s="9">
        <f>IFERROR(INDEX('OP UPL Gap Data'!H:H,(MATCH('UPL UHRIP Analysis by Provider'!$B:$B,'OP UPL Gap Data'!$D:$D,0))),0)</f>
        <v>351689.81169491523</v>
      </c>
      <c r="T342" s="4">
        <f>IFERROR(INDEX('IP UPL Gap Data'!$H:$H,(MATCH($B:$B,'IP UPL Gap Data'!$D:$D,0))),0)</f>
        <v>-1599.4521414173869</v>
      </c>
      <c r="U342" s="4">
        <f>IFERROR(INDEX('OP UPL Gap Data'!I:I,(MATCH('UPL UHRIP Analysis by Provider'!B:B,'OP UPL Gap Data'!D:D,0))),0)</f>
        <v>-205818.80880993203</v>
      </c>
      <c r="V342" s="4">
        <f>IFERROR(INDEX('IP UPL Gap Data'!$N:$N,(MATCH($B:$B,'IP UPL Gap Data'!$D:$D,0))),0)</f>
        <v>0</v>
      </c>
    </row>
    <row r="343" spans="1:22" ht="23.5">
      <c r="A343" s="10" t="s">
        <v>919</v>
      </c>
      <c r="B343" s="13" t="s">
        <v>1680</v>
      </c>
      <c r="C343" s="11" t="s">
        <v>920</v>
      </c>
      <c r="D343" s="11"/>
      <c r="E343" s="12" t="s">
        <v>921</v>
      </c>
      <c r="F343" s="11" t="s">
        <v>1529</v>
      </c>
      <c r="G343" s="11" t="s">
        <v>314</v>
      </c>
      <c r="H343" s="13" t="s">
        <v>1629</v>
      </c>
      <c r="I343" s="9">
        <f>IFERROR(INDEX('PGY4 AA Encounters IP OP Split'!$L:$L,(MATCH($B:$B,'PGY4 AA Encounters IP OP Split'!$D:$D,0))),0)</f>
        <v>3148960.9367088247</v>
      </c>
      <c r="J343" s="9">
        <f>IFERROR(INDEX('PGY4 AA Encounters IP OP Split'!$M:$M,(MATCH($B:$B,'PGY4 AA Encounters IP OP Split'!$D:$D,0))),0)</f>
        <v>1846599.9002101005</v>
      </c>
      <c r="K343" s="9">
        <f t="shared" si="20"/>
        <v>4995560.8369189249</v>
      </c>
      <c r="L343" s="71">
        <f>INDEX('Revised PGY4 Percent Increases'!J:J,(MATCH(H:H,'Revised PGY4 Percent Increases'!A:A,0)))</f>
        <v>0.59</v>
      </c>
      <c r="M343" s="9">
        <f t="shared" si="21"/>
        <v>2947380.8937821654</v>
      </c>
      <c r="N343" s="4">
        <f t="shared" si="22"/>
        <v>1857886.9526582065</v>
      </c>
      <c r="O343" s="4">
        <f t="shared" si="23"/>
        <v>1089493.9411239591</v>
      </c>
      <c r="P343" s="9">
        <f>IFERROR(INDEX('IP UPL Gap Data'!$I:$I,(MATCH($B:$B,'IP UPL Gap Data'!$D:$D,0))),0)</f>
        <v>4090282.4325361289</v>
      </c>
      <c r="Q343" s="9">
        <f>IFERROR(INDEX('IP UPL Gap Data'!$J:$J,(MATCH($B:$B,'IP UPL Gap Data'!$D:$D,0))),0)</f>
        <v>3359019.6256779665</v>
      </c>
      <c r="R343" s="9">
        <f>IFERROR(INDEX('OP UPL Gap Data'!G:G,(MATCH('UPL UHRIP Analysis by Provider'!$B:$B,'OP UPL Gap Data'!$D:$D,0))),0)</f>
        <v>2144234.5288246903</v>
      </c>
      <c r="S343" s="9">
        <f>IFERROR(INDEX('OP UPL Gap Data'!H:H,(MATCH('UPL UHRIP Analysis by Provider'!$B:$B,'OP UPL Gap Data'!$D:$D,0))),0)</f>
        <v>1344291.4114406779</v>
      </c>
      <c r="T343" s="4">
        <f>IFERROR(INDEX('IP UPL Gap Data'!$H:$H,(MATCH($B:$B,'IP UPL Gap Data'!$D:$D,0))),0)</f>
        <v>731262.8068581624</v>
      </c>
      <c r="U343" s="4">
        <f>IFERROR(INDEX('OP UPL Gap Data'!I:I,(MATCH('UPL UHRIP Analysis by Provider'!B:B,'OP UPL Gap Data'!D:D,0))),0)</f>
        <v>799943.11738401232</v>
      </c>
      <c r="V343" s="4">
        <f>IFERROR(INDEX('IP UPL Gap Data'!$N:$N,(MATCH($B:$B,'IP UPL Gap Data'!$D:$D,0))),0)</f>
        <v>0</v>
      </c>
    </row>
    <row r="344" spans="1:22">
      <c r="A344" s="10" t="s">
        <v>922</v>
      </c>
      <c r="B344" s="13" t="s">
        <v>922</v>
      </c>
      <c r="C344" s="11" t="s">
        <v>923</v>
      </c>
      <c r="D344" s="11"/>
      <c r="E344" s="12" t="s">
        <v>924</v>
      </c>
      <c r="F344" s="11" t="s">
        <v>1529</v>
      </c>
      <c r="G344" s="11" t="s">
        <v>314</v>
      </c>
      <c r="H344" s="13" t="s">
        <v>1629</v>
      </c>
      <c r="I344" s="9">
        <f>IFERROR(INDEX('PGY4 AA Encounters IP OP Split'!$L:$L,(MATCH($B:$B,'PGY4 AA Encounters IP OP Split'!$D:$D,0))),0)</f>
        <v>4099271.7884852262</v>
      </c>
      <c r="J344" s="9">
        <f>IFERROR(INDEX('PGY4 AA Encounters IP OP Split'!$M:$M,(MATCH($B:$B,'PGY4 AA Encounters IP OP Split'!$D:$D,0))),0)</f>
        <v>1802982.9241124743</v>
      </c>
      <c r="K344" s="9">
        <f t="shared" si="20"/>
        <v>5902254.7125977008</v>
      </c>
      <c r="L344" s="71">
        <f>INDEX('Revised PGY4 Percent Increases'!J:J,(MATCH(H:H,'Revised PGY4 Percent Increases'!A:A,0)))</f>
        <v>0.59</v>
      </c>
      <c r="M344" s="9">
        <f t="shared" si="21"/>
        <v>3482330.2804326434</v>
      </c>
      <c r="N344" s="4">
        <f t="shared" si="22"/>
        <v>2418570.3552062833</v>
      </c>
      <c r="O344" s="4">
        <f t="shared" si="23"/>
        <v>1063759.9252263599</v>
      </c>
      <c r="P344" s="9">
        <f>IFERROR(INDEX('IP UPL Gap Data'!$I:$I,(MATCH($B:$B,'IP UPL Gap Data'!$D:$D,0))),0)</f>
        <v>2440363.7340824087</v>
      </c>
      <c r="Q344" s="9">
        <f>IFERROR(INDEX('IP UPL Gap Data'!$J:$J,(MATCH($B:$B,'IP UPL Gap Data'!$D:$D,0))),0)</f>
        <v>3146387.9865254238</v>
      </c>
      <c r="R344" s="9">
        <f>IFERROR(INDEX('OP UPL Gap Data'!G:G,(MATCH('UPL UHRIP Analysis by Provider'!$B:$B,'OP UPL Gap Data'!$D:$D,0))),0)</f>
        <v>3587617.3519697571</v>
      </c>
      <c r="S344" s="9">
        <f>IFERROR(INDEX('OP UPL Gap Data'!H:H,(MATCH('UPL UHRIP Analysis by Provider'!$B:$B,'OP UPL Gap Data'!$D:$D,0))),0)</f>
        <v>1420888.9260169491</v>
      </c>
      <c r="T344" s="4">
        <f>IFERROR(INDEX('IP UPL Gap Data'!$H:$H,(MATCH($B:$B,'IP UPL Gap Data'!$D:$D,0))),0)</f>
        <v>-706024.25244301511</v>
      </c>
      <c r="U344" s="4">
        <f>IFERROR(INDEX('OP UPL Gap Data'!I:I,(MATCH('UPL UHRIP Analysis by Provider'!B:B,'OP UPL Gap Data'!D:D,0))),0)</f>
        <v>2166728.425952808</v>
      </c>
      <c r="V344" s="4">
        <f>IFERROR(INDEX('IP UPL Gap Data'!$N:$N,(MATCH($B:$B,'IP UPL Gap Data'!$D:$D,0))),0)</f>
        <v>0</v>
      </c>
    </row>
    <row r="345" spans="1:22">
      <c r="A345" s="10" t="s">
        <v>1200</v>
      </c>
      <c r="B345" s="13" t="s">
        <v>1200</v>
      </c>
      <c r="C345" s="11" t="s">
        <v>1201</v>
      </c>
      <c r="D345" s="11"/>
      <c r="E345" s="12" t="s">
        <v>1202</v>
      </c>
      <c r="F345" s="11" t="s">
        <v>1529</v>
      </c>
      <c r="G345" s="11" t="s">
        <v>314</v>
      </c>
      <c r="H345" s="13" t="s">
        <v>1629</v>
      </c>
      <c r="I345" s="9">
        <f>IFERROR(INDEX('PGY4 AA Encounters IP OP Split'!$L:$L,(MATCH($B:$B,'PGY4 AA Encounters IP OP Split'!$D:$D,0))),0)</f>
        <v>5654624.7923141597</v>
      </c>
      <c r="J345" s="9">
        <f>IFERROR(INDEX('PGY4 AA Encounters IP OP Split'!$M:$M,(MATCH($B:$B,'PGY4 AA Encounters IP OP Split'!$D:$D,0))),0)</f>
        <v>1450439.82762289</v>
      </c>
      <c r="K345" s="9">
        <f t="shared" si="20"/>
        <v>7105064.6199370492</v>
      </c>
      <c r="L345" s="71">
        <f>INDEX('Revised PGY4 Percent Increases'!J:J,(MATCH(H:H,'Revised PGY4 Percent Increases'!A:A,0)))</f>
        <v>0.59</v>
      </c>
      <c r="M345" s="9">
        <f t="shared" si="21"/>
        <v>4191988.1257628589</v>
      </c>
      <c r="N345" s="4">
        <f t="shared" si="22"/>
        <v>3336228.6274653538</v>
      </c>
      <c r="O345" s="4">
        <f t="shared" si="23"/>
        <v>855759.49829750508</v>
      </c>
      <c r="P345" s="9">
        <f>IFERROR(INDEX('IP UPL Gap Data'!$I:$I,(MATCH($B:$B,'IP UPL Gap Data'!$D:$D,0))),0)</f>
        <v>4227564.8582170308</v>
      </c>
      <c r="Q345" s="9">
        <f>IFERROR(INDEX('IP UPL Gap Data'!$J:$J,(MATCH($B:$B,'IP UPL Gap Data'!$D:$D,0))),0)</f>
        <v>5476750.2350000003</v>
      </c>
      <c r="R345" s="9">
        <f>IFERROR(INDEX('OP UPL Gap Data'!G:G,(MATCH('UPL UHRIP Analysis by Provider'!$B:$B,'OP UPL Gap Data'!$D:$D,0))),0)</f>
        <v>1842178.9690954415</v>
      </c>
      <c r="S345" s="9">
        <f>IFERROR(INDEX('OP UPL Gap Data'!H:H,(MATCH('UPL UHRIP Analysis by Provider'!$B:$B,'OP UPL Gap Data'!$D:$D,0))),0)</f>
        <v>987682.25423728814</v>
      </c>
      <c r="T345" s="4">
        <f>IFERROR(INDEX('IP UPL Gap Data'!$H:$H,(MATCH($B:$B,'IP UPL Gap Data'!$D:$D,0))),0)</f>
        <v>-1249185.3767829696</v>
      </c>
      <c r="U345" s="4">
        <f>IFERROR(INDEX('OP UPL Gap Data'!I:I,(MATCH('UPL UHRIP Analysis by Provider'!B:B,'OP UPL Gap Data'!D:D,0))),0)</f>
        <v>854496.71485815337</v>
      </c>
      <c r="V345" s="4">
        <f>IFERROR(INDEX('IP UPL Gap Data'!$N:$N,(MATCH($B:$B,'IP UPL Gap Data'!$D:$D,0))),0)</f>
        <v>0</v>
      </c>
    </row>
    <row r="346" spans="1:22">
      <c r="A346" s="10" t="s">
        <v>1368</v>
      </c>
      <c r="B346" s="13" t="s">
        <v>1368</v>
      </c>
      <c r="C346" s="11" t="s">
        <v>1369</v>
      </c>
      <c r="D346" s="11"/>
      <c r="E346" s="12" t="s">
        <v>1370</v>
      </c>
      <c r="F346" s="11" t="s">
        <v>1529</v>
      </c>
      <c r="G346" s="11" t="s">
        <v>314</v>
      </c>
      <c r="H346" s="13" t="s">
        <v>1629</v>
      </c>
      <c r="I346" s="9">
        <f>IFERROR(INDEX('PGY4 AA Encounters IP OP Split'!$L:$L,(MATCH($B:$B,'PGY4 AA Encounters IP OP Split'!$D:$D,0))),0)</f>
        <v>4408009.7943759393</v>
      </c>
      <c r="J346" s="9">
        <f>IFERROR(INDEX('PGY4 AA Encounters IP OP Split'!$M:$M,(MATCH($B:$B,'PGY4 AA Encounters IP OP Split'!$D:$D,0))),0)</f>
        <v>2573375.6122437795</v>
      </c>
      <c r="K346" s="9">
        <f t="shared" si="20"/>
        <v>6981385.4066197183</v>
      </c>
      <c r="L346" s="71">
        <f>INDEX('Revised PGY4 Percent Increases'!J:J,(MATCH(H:H,'Revised PGY4 Percent Increases'!A:A,0)))</f>
        <v>0.59</v>
      </c>
      <c r="M346" s="9">
        <f t="shared" si="21"/>
        <v>4119017.3899056334</v>
      </c>
      <c r="N346" s="4">
        <f t="shared" si="22"/>
        <v>2600725.778681804</v>
      </c>
      <c r="O346" s="4">
        <f t="shared" si="23"/>
        <v>1518291.6112238299</v>
      </c>
      <c r="P346" s="9">
        <f>IFERROR(INDEX('IP UPL Gap Data'!$I:$I,(MATCH($B:$B,'IP UPL Gap Data'!$D:$D,0))),0)</f>
        <v>3308893.3990561231</v>
      </c>
      <c r="Q346" s="9">
        <f>IFERROR(INDEX('IP UPL Gap Data'!$J:$J,(MATCH($B:$B,'IP UPL Gap Data'!$D:$D,0))),0)</f>
        <v>3165281.3075423725</v>
      </c>
      <c r="R346" s="9">
        <f>IFERROR(INDEX('OP UPL Gap Data'!G:G,(MATCH('UPL UHRIP Analysis by Provider'!$B:$B,'OP UPL Gap Data'!$D:$D,0))),0)</f>
        <v>2639440.9559512096</v>
      </c>
      <c r="S346" s="9">
        <f>IFERROR(INDEX('OP UPL Gap Data'!H:H,(MATCH('UPL UHRIP Analysis by Provider'!$B:$B,'OP UPL Gap Data'!$D:$D,0))),0)</f>
        <v>1313901.9527966101</v>
      </c>
      <c r="T346" s="4">
        <f>IFERROR(INDEX('IP UPL Gap Data'!$H:$H,(MATCH($B:$B,'IP UPL Gap Data'!$D:$D,0))),0)</f>
        <v>143612.09151375061</v>
      </c>
      <c r="U346" s="4">
        <f>IFERROR(INDEX('OP UPL Gap Data'!I:I,(MATCH('UPL UHRIP Analysis by Provider'!B:B,'OP UPL Gap Data'!D:D,0))),0)</f>
        <v>1325539.0031545996</v>
      </c>
      <c r="V346" s="4">
        <f>IFERROR(INDEX('IP UPL Gap Data'!$N:$N,(MATCH($B:$B,'IP UPL Gap Data'!$D:$D,0))),0)</f>
        <v>0</v>
      </c>
    </row>
    <row r="347" spans="1:22">
      <c r="A347" s="10" t="s">
        <v>1526</v>
      </c>
      <c r="B347" s="13" t="s">
        <v>1526</v>
      </c>
      <c r="C347" s="11" t="s">
        <v>1527</v>
      </c>
      <c r="D347" s="11"/>
      <c r="E347" s="12" t="s">
        <v>1528</v>
      </c>
      <c r="F347" s="11" t="s">
        <v>1529</v>
      </c>
      <c r="G347" s="11" t="s">
        <v>314</v>
      </c>
      <c r="H347" s="13" t="s">
        <v>1629</v>
      </c>
      <c r="I347" s="9">
        <f>IFERROR(INDEX('PGY4 AA Encounters IP OP Split'!$L:$L,(MATCH($B:$B,'PGY4 AA Encounters IP OP Split'!$D:$D,0))),0)</f>
        <v>450651.17176269135</v>
      </c>
      <c r="J347" s="9">
        <f>IFERROR(INDEX('PGY4 AA Encounters IP OP Split'!$M:$M,(MATCH($B:$B,'PGY4 AA Encounters IP OP Split'!$D:$D,0))),0)</f>
        <v>460050.92688521772</v>
      </c>
      <c r="K347" s="9">
        <f t="shared" si="20"/>
        <v>910702.09864790901</v>
      </c>
      <c r="L347" s="71">
        <f>INDEX('Revised PGY4 Percent Increases'!J:J,(MATCH(H:H,'Revised PGY4 Percent Increases'!A:A,0)))</f>
        <v>0.59</v>
      </c>
      <c r="M347" s="9">
        <f t="shared" si="21"/>
        <v>537314.23820226628</v>
      </c>
      <c r="N347" s="4">
        <f t="shared" si="22"/>
        <v>265884.19133998785</v>
      </c>
      <c r="O347" s="4">
        <f t="shared" si="23"/>
        <v>271430.04686227842</v>
      </c>
      <c r="P347" s="9">
        <f>IFERROR(INDEX('IP UPL Gap Data'!$I:$I,(MATCH($B:$B,'IP UPL Gap Data'!$D:$D,0))),0)</f>
        <v>0</v>
      </c>
      <c r="Q347" s="9">
        <f>IFERROR(INDEX('IP UPL Gap Data'!$J:$J,(MATCH($B:$B,'IP UPL Gap Data'!$D:$D,0))),0)</f>
        <v>0</v>
      </c>
      <c r="R347" s="9">
        <f>IFERROR(INDEX('OP UPL Gap Data'!G:G,(MATCH('UPL UHRIP Analysis by Provider'!$B:$B,'OP UPL Gap Data'!$D:$D,0))),0)</f>
        <v>4856.6684361113521</v>
      </c>
      <c r="S347" s="9">
        <f>IFERROR(INDEX('OP UPL Gap Data'!H:H,(MATCH('UPL UHRIP Analysis by Provider'!$B:$B,'OP UPL Gap Data'!$D:$D,0))),0)</f>
        <v>0</v>
      </c>
      <c r="T347" s="4">
        <f>IFERROR(INDEX('IP UPL Gap Data'!$H:$H,(MATCH($B:$B,'IP UPL Gap Data'!$D:$D,0))),0)</f>
        <v>0</v>
      </c>
      <c r="U347" s="4">
        <f>IFERROR(INDEX('OP UPL Gap Data'!I:I,(MATCH('UPL UHRIP Analysis by Provider'!B:B,'OP UPL Gap Data'!D:D,0))),0)</f>
        <v>4856.6684361113521</v>
      </c>
      <c r="V347" s="4">
        <f>IFERROR(INDEX('IP UPL Gap Data'!$N:$N,(MATCH($B:$B,'IP UPL Gap Data'!$D:$D,0))),0)</f>
        <v>0</v>
      </c>
    </row>
    <row r="348" spans="1:22">
      <c r="A348" s="80" t="s">
        <v>3017</v>
      </c>
      <c r="B348" s="77" t="s">
        <v>3017</v>
      </c>
      <c r="C348" s="82" t="s">
        <v>3018</v>
      </c>
      <c r="D348" s="82" t="s">
        <v>3018</v>
      </c>
      <c r="E348" s="85" t="s">
        <v>3028</v>
      </c>
      <c r="F348" s="86" t="s">
        <v>1529</v>
      </c>
      <c r="G348" s="86" t="s">
        <v>314</v>
      </c>
      <c r="H348" s="87" t="s">
        <v>1629</v>
      </c>
      <c r="I348" s="9">
        <f>IFERROR(INDEX('PGY4 AA Encounters IP OP Split'!$L:$L,(MATCH($B:$B,'PGY4 AA Encounters IP OP Split'!$D:$D,0))),0)</f>
        <v>0</v>
      </c>
      <c r="J348" s="9">
        <f>IFERROR(INDEX('PGY4 AA Encounters IP OP Split'!$M:$M,(MATCH($B:$B,'PGY4 AA Encounters IP OP Split'!$D:$D,0))),0)</f>
        <v>0</v>
      </c>
      <c r="K348" s="9">
        <f t="shared" si="20"/>
        <v>0</v>
      </c>
      <c r="L348" s="71">
        <f>INDEX('Revised PGY4 Percent Increases'!J:J,(MATCH(H:H,'Revised PGY4 Percent Increases'!A:A,0)))</f>
        <v>0.59</v>
      </c>
      <c r="M348" s="9">
        <f t="shared" si="21"/>
        <v>0</v>
      </c>
      <c r="N348" s="4">
        <f t="shared" si="22"/>
        <v>0</v>
      </c>
      <c r="O348" s="4">
        <f t="shared" si="23"/>
        <v>0</v>
      </c>
      <c r="P348" s="9">
        <f>IFERROR(INDEX('IP UPL Gap Data'!$I:$I,(MATCH($B:$B,'IP UPL Gap Data'!$D:$D,0))),0)</f>
        <v>0</v>
      </c>
      <c r="Q348" s="9">
        <f>IFERROR(INDEX('IP UPL Gap Data'!$J:$J,(MATCH($B:$B,'IP UPL Gap Data'!$D:$D,0))),0)</f>
        <v>0</v>
      </c>
      <c r="R348" s="9">
        <f>IFERROR(INDEX('OP UPL Gap Data'!G:G,(MATCH('UPL UHRIP Analysis by Provider'!$B:$B,'OP UPL Gap Data'!$D:$D,0))),0)</f>
        <v>0</v>
      </c>
      <c r="S348" s="9">
        <f>IFERROR(INDEX('OP UPL Gap Data'!H:H,(MATCH('UPL UHRIP Analysis by Provider'!$B:$B,'OP UPL Gap Data'!$D:$D,0))),0)</f>
        <v>0</v>
      </c>
      <c r="T348" s="4">
        <f>IFERROR(INDEX('IP UPL Gap Data'!$H:$H,(MATCH($B:$B,'IP UPL Gap Data'!$D:$D,0))),0)</f>
        <v>0</v>
      </c>
      <c r="U348" s="4">
        <f>IFERROR(INDEX('OP UPL Gap Data'!I:I,(MATCH('UPL UHRIP Analysis by Provider'!B:B,'OP UPL Gap Data'!D:D,0))),0)</f>
        <v>0</v>
      </c>
      <c r="V348" s="4">
        <f>IFERROR(INDEX('IP UPL Gap Data'!$N:$N,(MATCH($B:$B,'IP UPL Gap Data'!$D:$D,0))),0)</f>
        <v>0</v>
      </c>
    </row>
    <row r="349" spans="1:22">
      <c r="A349" s="10" t="s">
        <v>141</v>
      </c>
      <c r="B349" s="13" t="s">
        <v>141</v>
      </c>
      <c r="C349" s="11" t="s">
        <v>142</v>
      </c>
      <c r="D349" s="11"/>
      <c r="E349" s="12" t="s">
        <v>143</v>
      </c>
      <c r="F349" s="11" t="s">
        <v>1620</v>
      </c>
      <c r="G349" s="11" t="s">
        <v>314</v>
      </c>
      <c r="H349" s="13" t="s">
        <v>1647</v>
      </c>
      <c r="I349" s="9">
        <f>IFERROR(INDEX('PGY4 AA Encounters IP OP Split'!$L:$L,(MATCH($B:$B,'PGY4 AA Encounters IP OP Split'!$D:$D,0))),0)</f>
        <v>76310.755002539823</v>
      </c>
      <c r="J349" s="9">
        <f>IFERROR(INDEX('PGY4 AA Encounters IP OP Split'!$M:$M,(MATCH($B:$B,'PGY4 AA Encounters IP OP Split'!$D:$D,0))),0)</f>
        <v>634717.20749531046</v>
      </c>
      <c r="K349" s="9">
        <f t="shared" si="20"/>
        <v>711027.9624978503</v>
      </c>
      <c r="L349" s="71">
        <f>INDEX('Revised PGY4 Percent Increases'!J:J,(MATCH(H:H,'Revised PGY4 Percent Increases'!A:A,0)))</f>
        <v>0.24381916920113422</v>
      </c>
      <c r="M349" s="9">
        <f t="shared" si="21"/>
        <v>173362.24709500108</v>
      </c>
      <c r="N349" s="4">
        <f t="shared" si="22"/>
        <v>18606.024885830557</v>
      </c>
      <c r="O349" s="4">
        <f t="shared" si="23"/>
        <v>154756.22220917052</v>
      </c>
      <c r="P349" s="9">
        <f>IFERROR(INDEX('IP UPL Gap Data'!$I:$I,(MATCH($B:$B,'IP UPL Gap Data'!$D:$D,0))),0)</f>
        <v>98776.916662102565</v>
      </c>
      <c r="Q349" s="9">
        <f>IFERROR(INDEX('IP UPL Gap Data'!$J:$J,(MATCH($B:$B,'IP UPL Gap Data'!$D:$D,0))),0)</f>
        <v>48379.265247933887</v>
      </c>
      <c r="R349" s="9">
        <f>IFERROR(INDEX('OP UPL Gap Data'!G:G,(MATCH('UPL UHRIP Analysis by Provider'!$B:$B,'OP UPL Gap Data'!$D:$D,0))),0)</f>
        <v>374158.62035813427</v>
      </c>
      <c r="S349" s="9">
        <f>IFERROR(INDEX('OP UPL Gap Data'!H:H,(MATCH('UPL UHRIP Analysis by Provider'!$B:$B,'OP UPL Gap Data'!$D:$D,0))),0)</f>
        <v>516135.91115702479</v>
      </c>
      <c r="T349" s="4">
        <f>IFERROR(INDEX('IP UPL Gap Data'!$H:$H,(MATCH($B:$B,'IP UPL Gap Data'!$D:$D,0))),0)</f>
        <v>50397.651414168678</v>
      </c>
      <c r="U349" s="4">
        <f>IFERROR(INDEX('OP UPL Gap Data'!I:I,(MATCH('UPL UHRIP Analysis by Provider'!B:B,'OP UPL Gap Data'!D:D,0))),0)</f>
        <v>-141977.29079889052</v>
      </c>
      <c r="V349" s="4">
        <f>IFERROR(INDEX('IP UPL Gap Data'!$N:$N,(MATCH($B:$B,'IP UPL Gap Data'!$D:$D,0))),0)</f>
        <v>0</v>
      </c>
    </row>
    <row r="350" spans="1:22">
      <c r="A350" s="10" t="s">
        <v>156</v>
      </c>
      <c r="B350" s="13" t="s">
        <v>156</v>
      </c>
      <c r="C350" s="11" t="s">
        <v>157</v>
      </c>
      <c r="D350" s="11"/>
      <c r="E350" s="12" t="s">
        <v>158</v>
      </c>
      <c r="F350" s="11" t="s">
        <v>1620</v>
      </c>
      <c r="G350" s="11" t="s">
        <v>314</v>
      </c>
      <c r="H350" s="13" t="s">
        <v>1647</v>
      </c>
      <c r="I350" s="9">
        <f>IFERROR(INDEX('PGY4 AA Encounters IP OP Split'!$L:$L,(MATCH($B:$B,'PGY4 AA Encounters IP OP Split'!$D:$D,0))),0)</f>
        <v>376285.72297716449</v>
      </c>
      <c r="J350" s="9">
        <f>IFERROR(INDEX('PGY4 AA Encounters IP OP Split'!$M:$M,(MATCH($B:$B,'PGY4 AA Encounters IP OP Split'!$D:$D,0))),0)</f>
        <v>746247.11783926247</v>
      </c>
      <c r="K350" s="9">
        <f t="shared" si="20"/>
        <v>1122532.840816427</v>
      </c>
      <c r="L350" s="71">
        <f>INDEX('Revised PGY4 Percent Increases'!J:J,(MATCH(H:H,'Revised PGY4 Percent Increases'!A:A,0)))</f>
        <v>0.24381916920113422</v>
      </c>
      <c r="M350" s="9">
        <f t="shared" si="21"/>
        <v>273695.02464885026</v>
      </c>
      <c r="N350" s="4">
        <f t="shared" si="22"/>
        <v>91745.672358540396</v>
      </c>
      <c r="O350" s="4">
        <f t="shared" si="23"/>
        <v>181949.35229030988</v>
      </c>
      <c r="P350" s="9">
        <f>IFERROR(INDEX('IP UPL Gap Data'!$I:$I,(MATCH($B:$B,'IP UPL Gap Data'!$D:$D,0))),0)</f>
        <v>1251377.2824589286</v>
      </c>
      <c r="Q350" s="9">
        <f>IFERROR(INDEX('IP UPL Gap Data'!$J:$J,(MATCH($B:$B,'IP UPL Gap Data'!$D:$D,0))),0)</f>
        <v>1180629.2592975206</v>
      </c>
      <c r="R350" s="9">
        <f>IFERROR(INDEX('OP UPL Gap Data'!G:G,(MATCH('UPL UHRIP Analysis by Provider'!$B:$B,'OP UPL Gap Data'!$D:$D,0))),0)</f>
        <v>2042192.0073106494</v>
      </c>
      <c r="S350" s="9">
        <f>IFERROR(INDEX('OP UPL Gap Data'!H:H,(MATCH('UPL UHRIP Analysis by Provider'!$B:$B,'OP UPL Gap Data'!$D:$D,0))),0)</f>
        <v>771907.06487603311</v>
      </c>
      <c r="T350" s="4">
        <f>IFERROR(INDEX('IP UPL Gap Data'!$H:$H,(MATCH($B:$B,'IP UPL Gap Data'!$D:$D,0))),0)</f>
        <v>70748.023161408026</v>
      </c>
      <c r="U350" s="4">
        <f>IFERROR(INDEX('OP UPL Gap Data'!I:I,(MATCH('UPL UHRIP Analysis by Provider'!B:B,'OP UPL Gap Data'!D:D,0))),0)</f>
        <v>1270284.9424346164</v>
      </c>
      <c r="V350" s="4">
        <f>IFERROR(INDEX('IP UPL Gap Data'!$N:$N,(MATCH($B:$B,'IP UPL Gap Data'!$D:$D,0))),0)</f>
        <v>0</v>
      </c>
    </row>
    <row r="351" spans="1:22">
      <c r="A351" s="10" t="s">
        <v>916</v>
      </c>
      <c r="B351" s="13" t="s">
        <v>916</v>
      </c>
      <c r="C351" s="11" t="s">
        <v>917</v>
      </c>
      <c r="D351" s="11"/>
      <c r="E351" s="12" t="s">
        <v>918</v>
      </c>
      <c r="F351" s="11" t="s">
        <v>1620</v>
      </c>
      <c r="G351" s="11" t="s">
        <v>314</v>
      </c>
      <c r="H351" s="13" t="s">
        <v>1647</v>
      </c>
      <c r="I351" s="9">
        <f>IFERROR(INDEX('PGY4 AA Encounters IP OP Split'!$L:$L,(MATCH($B:$B,'PGY4 AA Encounters IP OP Split'!$D:$D,0))),0)</f>
        <v>546.98588163898592</v>
      </c>
      <c r="J351" s="9">
        <f>IFERROR(INDEX('PGY4 AA Encounters IP OP Split'!$M:$M,(MATCH($B:$B,'PGY4 AA Encounters IP OP Split'!$D:$D,0))),0)</f>
        <v>54914.532299364262</v>
      </c>
      <c r="K351" s="9">
        <f t="shared" si="20"/>
        <v>55461.518181003245</v>
      </c>
      <c r="L351" s="71">
        <f>INDEX('Revised PGY4 Percent Increases'!J:J,(MATCH(H:H,'Revised PGY4 Percent Increases'!A:A,0)))</f>
        <v>0.24381916920113422</v>
      </c>
      <c r="M351" s="9">
        <f t="shared" si="21"/>
        <v>13522.581285525812</v>
      </c>
      <c r="N351" s="4">
        <f t="shared" si="22"/>
        <v>133.36564322596749</v>
      </c>
      <c r="O351" s="4">
        <f t="shared" si="23"/>
        <v>13389.215642299845</v>
      </c>
      <c r="P351" s="9">
        <f>IFERROR(INDEX('IP UPL Gap Data'!$I:$I,(MATCH($B:$B,'IP UPL Gap Data'!$D:$D,0))),0)</f>
        <v>10344.207406472984</v>
      </c>
      <c r="Q351" s="9">
        <f>IFERROR(INDEX('IP UPL Gap Data'!$J:$J,(MATCH($B:$B,'IP UPL Gap Data'!$D:$D,0))),0)</f>
        <v>5797.1313636363639</v>
      </c>
      <c r="R351" s="9">
        <f>IFERROR(INDEX('OP UPL Gap Data'!G:G,(MATCH('UPL UHRIP Analysis by Provider'!$B:$B,'OP UPL Gap Data'!$D:$D,0))),0)</f>
        <v>28477.382225224617</v>
      </c>
      <c r="S351" s="9">
        <f>IFERROR(INDEX('OP UPL Gap Data'!H:H,(MATCH('UPL UHRIP Analysis by Provider'!$B:$B,'OP UPL Gap Data'!$D:$D,0))),0)</f>
        <v>37136.045495867766</v>
      </c>
      <c r="T351" s="4">
        <f>IFERROR(INDEX('IP UPL Gap Data'!$H:$H,(MATCH($B:$B,'IP UPL Gap Data'!$D:$D,0))),0)</f>
        <v>4547.0760428366202</v>
      </c>
      <c r="U351" s="4">
        <f>IFERROR(INDEX('OP UPL Gap Data'!I:I,(MATCH('UPL UHRIP Analysis by Provider'!B:B,'OP UPL Gap Data'!D:D,0))),0)</f>
        <v>-8658.6632706431483</v>
      </c>
      <c r="V351" s="4">
        <f>IFERROR(INDEX('IP UPL Gap Data'!$N:$N,(MATCH($B:$B,'IP UPL Gap Data'!$D:$D,0))),0)</f>
        <v>0</v>
      </c>
    </row>
    <row r="352" spans="1:22">
      <c r="A352" s="10" t="s">
        <v>934</v>
      </c>
      <c r="B352" s="13" t="s">
        <v>934</v>
      </c>
      <c r="C352" s="11" t="s">
        <v>935</v>
      </c>
      <c r="D352" s="11"/>
      <c r="E352" s="12" t="s">
        <v>936</v>
      </c>
      <c r="F352" s="11" t="s">
        <v>1620</v>
      </c>
      <c r="G352" s="11" t="s">
        <v>314</v>
      </c>
      <c r="H352" s="13" t="s">
        <v>1647</v>
      </c>
      <c r="I352" s="9">
        <f>IFERROR(INDEX('PGY4 AA Encounters IP OP Split'!$L:$L,(MATCH($B:$B,'PGY4 AA Encounters IP OP Split'!$D:$D,0))),0)</f>
        <v>46268.709792766567</v>
      </c>
      <c r="J352" s="9">
        <f>IFERROR(INDEX('PGY4 AA Encounters IP OP Split'!$M:$M,(MATCH($B:$B,'PGY4 AA Encounters IP OP Split'!$D:$D,0))),0)</f>
        <v>112965.08637038288</v>
      </c>
      <c r="K352" s="9">
        <f t="shared" si="20"/>
        <v>159233.79616314944</v>
      </c>
      <c r="L352" s="71">
        <f>INDEX('Revised PGY4 Percent Increases'!J:J,(MATCH(H:H,'Revised PGY4 Percent Increases'!A:A,0)))</f>
        <v>0.24381916920113422</v>
      </c>
      <c r="M352" s="9">
        <f t="shared" si="21"/>
        <v>38824.251889241852</v>
      </c>
      <c r="N352" s="4">
        <f t="shared" si="22"/>
        <v>11281.198381680728</v>
      </c>
      <c r="O352" s="4">
        <f t="shared" si="23"/>
        <v>27543.053507561126</v>
      </c>
      <c r="P352" s="9">
        <f>IFERROR(INDEX('IP UPL Gap Data'!$I:$I,(MATCH($B:$B,'IP UPL Gap Data'!$D:$D,0))),0)</f>
        <v>74465.439285613582</v>
      </c>
      <c r="Q352" s="9">
        <f>IFERROR(INDEX('IP UPL Gap Data'!$J:$J,(MATCH($B:$B,'IP UPL Gap Data'!$D:$D,0))),0)</f>
        <v>33486.632314049581</v>
      </c>
      <c r="R352" s="9">
        <f>IFERROR(INDEX('OP UPL Gap Data'!G:G,(MATCH('UPL UHRIP Analysis by Provider'!$B:$B,'OP UPL Gap Data'!$D:$D,0))),0)</f>
        <v>172740.20791122399</v>
      </c>
      <c r="S352" s="9">
        <f>IFERROR(INDEX('OP UPL Gap Data'!H:H,(MATCH('UPL UHRIP Analysis by Provider'!$B:$B,'OP UPL Gap Data'!$D:$D,0))),0)</f>
        <v>94204.044462809921</v>
      </c>
      <c r="T352" s="4">
        <f>IFERROR(INDEX('IP UPL Gap Data'!$H:$H,(MATCH($B:$B,'IP UPL Gap Data'!$D:$D,0))),0)</f>
        <v>40978.806971564001</v>
      </c>
      <c r="U352" s="4">
        <f>IFERROR(INDEX('OP UPL Gap Data'!I:I,(MATCH('UPL UHRIP Analysis by Provider'!B:B,'OP UPL Gap Data'!D:D,0))),0)</f>
        <v>78536.163448414067</v>
      </c>
      <c r="V352" s="4">
        <f>IFERROR(INDEX('IP UPL Gap Data'!$N:$N,(MATCH($B:$B,'IP UPL Gap Data'!$D:$D,0))),0)</f>
        <v>0</v>
      </c>
    </row>
    <row r="353" spans="1:22">
      <c r="A353" s="10" t="s">
        <v>1140</v>
      </c>
      <c r="B353" s="13" t="s">
        <v>1140</v>
      </c>
      <c r="C353" s="11" t="s">
        <v>1141</v>
      </c>
      <c r="D353" s="11"/>
      <c r="E353" s="12" t="s">
        <v>1142</v>
      </c>
      <c r="F353" s="11" t="s">
        <v>1620</v>
      </c>
      <c r="G353" s="11" t="s">
        <v>314</v>
      </c>
      <c r="H353" s="13" t="s">
        <v>1647</v>
      </c>
      <c r="I353" s="9">
        <f>IFERROR(INDEX('PGY4 AA Encounters IP OP Split'!$L:$L,(MATCH($B:$B,'PGY4 AA Encounters IP OP Split'!$D:$D,0))),0)</f>
        <v>4177889.7161014061</v>
      </c>
      <c r="J353" s="9">
        <f>IFERROR(INDEX('PGY4 AA Encounters IP OP Split'!$M:$M,(MATCH($B:$B,'PGY4 AA Encounters IP OP Split'!$D:$D,0))),0)</f>
        <v>2140988.1972985887</v>
      </c>
      <c r="K353" s="9">
        <f t="shared" si="20"/>
        <v>6318877.9133999944</v>
      </c>
      <c r="L353" s="71">
        <f>INDEX('Revised PGY4 Percent Increases'!J:J,(MATCH(H:H,'Revised PGY4 Percent Increases'!A:A,0)))</f>
        <v>0.24381916920113422</v>
      </c>
      <c r="M353" s="9">
        <f t="shared" si="21"/>
        <v>1540663.5631285831</v>
      </c>
      <c r="N353" s="4">
        <f t="shared" si="22"/>
        <v>1018649.5995938074</v>
      </c>
      <c r="O353" s="4">
        <f t="shared" si="23"/>
        <v>522013.96353477595</v>
      </c>
      <c r="P353" s="9">
        <f>IFERROR(INDEX('IP UPL Gap Data'!$I:$I,(MATCH($B:$B,'IP UPL Gap Data'!$D:$D,0))),0)</f>
        <v>3675692.2454941589</v>
      </c>
      <c r="Q353" s="9">
        <f>IFERROR(INDEX('IP UPL Gap Data'!$J:$J,(MATCH($B:$B,'IP UPL Gap Data'!$D:$D,0))),0)</f>
        <v>4332821.2715702485</v>
      </c>
      <c r="R353" s="9">
        <f>IFERROR(INDEX('OP UPL Gap Data'!G:G,(MATCH('UPL UHRIP Analysis by Provider'!$B:$B,'OP UPL Gap Data'!$D:$D,0))),0)</f>
        <v>3268232.4307349375</v>
      </c>
      <c r="S353" s="9">
        <f>IFERROR(INDEX('OP UPL Gap Data'!H:H,(MATCH('UPL UHRIP Analysis by Provider'!$B:$B,'OP UPL Gap Data'!$D:$D,0))),0)</f>
        <v>1723774.5210743803</v>
      </c>
      <c r="T353" s="4">
        <f>IFERROR(INDEX('IP UPL Gap Data'!$H:$H,(MATCH($B:$B,'IP UPL Gap Data'!$D:$D,0))),0)</f>
        <v>-657129.02607608959</v>
      </c>
      <c r="U353" s="4">
        <f>IFERROR(INDEX('OP UPL Gap Data'!I:I,(MATCH('UPL UHRIP Analysis by Provider'!B:B,'OP UPL Gap Data'!D:D,0))),0)</f>
        <v>1544457.9096605573</v>
      </c>
      <c r="V353" s="4">
        <f>IFERROR(INDEX('IP UPL Gap Data'!$N:$N,(MATCH($B:$B,'IP UPL Gap Data'!$D:$D,0))),0)</f>
        <v>0</v>
      </c>
    </row>
    <row r="354" spans="1:22">
      <c r="A354" s="10" t="s">
        <v>1320</v>
      </c>
      <c r="B354" s="13" t="s">
        <v>1320</v>
      </c>
      <c r="C354" s="11" t="s">
        <v>1321</v>
      </c>
      <c r="D354" s="11"/>
      <c r="E354" s="12" t="s">
        <v>1322</v>
      </c>
      <c r="F354" s="11" t="s">
        <v>1620</v>
      </c>
      <c r="G354" s="11" t="s">
        <v>314</v>
      </c>
      <c r="H354" s="13" t="s">
        <v>1647</v>
      </c>
      <c r="I354" s="9">
        <f>IFERROR(INDEX('PGY4 AA Encounters IP OP Split'!$L:$L,(MATCH($B:$B,'PGY4 AA Encounters IP OP Split'!$D:$D,0))),0)</f>
        <v>3274458.990682146</v>
      </c>
      <c r="J354" s="9">
        <f>IFERROR(INDEX('PGY4 AA Encounters IP OP Split'!$M:$M,(MATCH($B:$B,'PGY4 AA Encounters IP OP Split'!$D:$D,0))),0)</f>
        <v>2090801.6386546358</v>
      </c>
      <c r="K354" s="9">
        <f t="shared" si="20"/>
        <v>5365260.6293367818</v>
      </c>
      <c r="L354" s="71">
        <f>INDEX('Revised PGY4 Percent Increases'!J:J,(MATCH(H:H,'Revised PGY4 Percent Increases'!A:A,0)))</f>
        <v>0.24381916920113422</v>
      </c>
      <c r="M354" s="9">
        <f t="shared" si="21"/>
        <v>1308153.3891924487</v>
      </c>
      <c r="N354" s="4">
        <f t="shared" si="22"/>
        <v>798375.87069130538</v>
      </c>
      <c r="O354" s="4">
        <f t="shared" si="23"/>
        <v>509777.51850114332</v>
      </c>
      <c r="P354" s="9">
        <f>IFERROR(INDEX('IP UPL Gap Data'!$I:$I,(MATCH($B:$B,'IP UPL Gap Data'!$D:$D,0))),0)</f>
        <v>2998184.9400066766</v>
      </c>
      <c r="Q354" s="9">
        <f>IFERROR(INDEX('IP UPL Gap Data'!$J:$J,(MATCH($B:$B,'IP UPL Gap Data'!$D:$D,0))),0)</f>
        <v>3331329.4708264465</v>
      </c>
      <c r="R354" s="9">
        <f>IFERROR(INDEX('OP UPL Gap Data'!G:G,(MATCH('UPL UHRIP Analysis by Provider'!$B:$B,'OP UPL Gap Data'!$D:$D,0))),0)</f>
        <v>2630593.6468483396</v>
      </c>
      <c r="S354" s="9">
        <f>IFERROR(INDEX('OP UPL Gap Data'!H:H,(MATCH('UPL UHRIP Analysis by Provider'!$B:$B,'OP UPL Gap Data'!$D:$D,0))),0)</f>
        <v>1201413.6517768593</v>
      </c>
      <c r="T354" s="4">
        <f>IFERROR(INDEX('IP UPL Gap Data'!$H:$H,(MATCH($B:$B,'IP UPL Gap Data'!$D:$D,0))),0)</f>
        <v>-333144.53081976995</v>
      </c>
      <c r="U354" s="4">
        <f>IFERROR(INDEX('OP UPL Gap Data'!I:I,(MATCH('UPL UHRIP Analysis by Provider'!B:B,'OP UPL Gap Data'!D:D,0))),0)</f>
        <v>1429179.9950714803</v>
      </c>
      <c r="V354" s="4">
        <f>IFERROR(INDEX('IP UPL Gap Data'!$N:$N,(MATCH($B:$B,'IP UPL Gap Data'!$D:$D,0))),0)</f>
        <v>0</v>
      </c>
    </row>
    <row r="355" spans="1:22" ht="23.5">
      <c r="A355" s="10" t="s">
        <v>1239</v>
      </c>
      <c r="B355" s="13" t="s">
        <v>1239</v>
      </c>
      <c r="C355" s="11" t="s">
        <v>1240</v>
      </c>
      <c r="D355" s="11"/>
      <c r="E355" s="12" t="s">
        <v>1241</v>
      </c>
      <c r="F355" s="11" t="s">
        <v>1209</v>
      </c>
      <c r="G355" s="11" t="s">
        <v>231</v>
      </c>
      <c r="H355" s="13" t="s">
        <v>1696</v>
      </c>
      <c r="I355" s="9">
        <f>IFERROR(INDEX('PGY4 AA Encounters IP OP Split'!$L:$L,(MATCH($B:$B,'PGY4 AA Encounters IP OP Split'!$D:$D,0))),0)</f>
        <v>772061.43278990849</v>
      </c>
      <c r="J355" s="9">
        <f>IFERROR(INDEX('PGY4 AA Encounters IP OP Split'!$M:$M,(MATCH($B:$B,'PGY4 AA Encounters IP OP Split'!$D:$D,0))),0)</f>
        <v>1362.2693928261269</v>
      </c>
      <c r="K355" s="9">
        <f t="shared" si="20"/>
        <v>773423.70218273462</v>
      </c>
      <c r="L355" s="71">
        <f>INDEX('Revised PGY4 Percent Increases'!J:J,(MATCH(H:H,'Revised PGY4 Percent Increases'!A:A,0)))</f>
        <v>0</v>
      </c>
      <c r="M355" s="9">
        <f t="shared" si="21"/>
        <v>0</v>
      </c>
      <c r="N355" s="4">
        <f t="shared" si="22"/>
        <v>0</v>
      </c>
      <c r="O355" s="4">
        <f t="shared" si="23"/>
        <v>0</v>
      </c>
      <c r="P355" s="9">
        <f>IFERROR(INDEX('IP UPL Gap Data'!$I:$I,(MATCH($B:$B,'IP UPL Gap Data'!$D:$D,0))),0)</f>
        <v>0</v>
      </c>
      <c r="Q355" s="9">
        <f>IFERROR(INDEX('IP UPL Gap Data'!$J:$J,(MATCH($B:$B,'IP UPL Gap Data'!$D:$D,0))),0)</f>
        <v>0</v>
      </c>
      <c r="R355" s="9">
        <f>IFERROR(INDEX('OP UPL Gap Data'!G:G,(MATCH('UPL UHRIP Analysis by Provider'!$B:$B,'OP UPL Gap Data'!$D:$D,0))),0)</f>
        <v>0</v>
      </c>
      <c r="S355" s="9">
        <f>IFERROR(INDEX('OP UPL Gap Data'!H:H,(MATCH('UPL UHRIP Analysis by Provider'!$B:$B,'OP UPL Gap Data'!$D:$D,0))),0)</f>
        <v>0</v>
      </c>
      <c r="T355" s="4">
        <f>IFERROR(INDEX('IP UPL Gap Data'!$H:$H,(MATCH($B:$B,'IP UPL Gap Data'!$D:$D,0))),0)</f>
        <v>0</v>
      </c>
      <c r="U355" s="4">
        <f>IFERROR(INDEX('OP UPL Gap Data'!I:I,(MATCH('UPL UHRIP Analysis by Provider'!B:B,'OP UPL Gap Data'!D:D,0))),0)</f>
        <v>0</v>
      </c>
      <c r="V355" s="4">
        <f>IFERROR(INDEX('IP UPL Gap Data'!$N:$N,(MATCH($B:$B,'IP UPL Gap Data'!$D:$D,0))),0)</f>
        <v>0</v>
      </c>
    </row>
    <row r="356" spans="1:22">
      <c r="A356" s="10" t="s">
        <v>1314</v>
      </c>
      <c r="B356" s="13" t="s">
        <v>1314</v>
      </c>
      <c r="C356" s="11" t="s">
        <v>1315</v>
      </c>
      <c r="D356" s="11"/>
      <c r="E356" s="12" t="s">
        <v>1316</v>
      </c>
      <c r="F356" s="11" t="s">
        <v>1209</v>
      </c>
      <c r="G356" s="11" t="s">
        <v>231</v>
      </c>
      <c r="H356" s="13" t="s">
        <v>1696</v>
      </c>
      <c r="I356" s="9">
        <f>IFERROR(INDEX('PGY4 AA Encounters IP OP Split'!$L:$L,(MATCH($B:$B,'PGY4 AA Encounters IP OP Split'!$D:$D,0))),0)</f>
        <v>767267.37448296265</v>
      </c>
      <c r="J356" s="9">
        <f>IFERROR(INDEX('PGY4 AA Encounters IP OP Split'!$M:$M,(MATCH($B:$B,'PGY4 AA Encounters IP OP Split'!$D:$D,0))),0)</f>
        <v>16104.787219732159</v>
      </c>
      <c r="K356" s="9">
        <f t="shared" si="20"/>
        <v>783372.16170269484</v>
      </c>
      <c r="L356" s="71">
        <f>INDEX('Revised PGY4 Percent Increases'!J:J,(MATCH(H:H,'Revised PGY4 Percent Increases'!A:A,0)))</f>
        <v>0</v>
      </c>
      <c r="M356" s="9">
        <f t="shared" si="21"/>
        <v>0</v>
      </c>
      <c r="N356" s="4">
        <f t="shared" si="22"/>
        <v>0</v>
      </c>
      <c r="O356" s="4">
        <f t="shared" si="23"/>
        <v>0</v>
      </c>
      <c r="P356" s="9">
        <f>IFERROR(INDEX('IP UPL Gap Data'!$I:$I,(MATCH($B:$B,'IP UPL Gap Data'!$D:$D,0))),0)</f>
        <v>0</v>
      </c>
      <c r="Q356" s="9">
        <f>IFERROR(INDEX('IP UPL Gap Data'!$J:$J,(MATCH($B:$B,'IP UPL Gap Data'!$D:$D,0))),0)</f>
        <v>0</v>
      </c>
      <c r="R356" s="9">
        <f>IFERROR(INDEX('OP UPL Gap Data'!G:G,(MATCH('UPL UHRIP Analysis by Provider'!$B:$B,'OP UPL Gap Data'!$D:$D,0))),0)</f>
        <v>0</v>
      </c>
      <c r="S356" s="9">
        <f>IFERROR(INDEX('OP UPL Gap Data'!H:H,(MATCH('UPL UHRIP Analysis by Provider'!$B:$B,'OP UPL Gap Data'!$D:$D,0))),0)</f>
        <v>0</v>
      </c>
      <c r="T356" s="4">
        <f>IFERROR(INDEX('IP UPL Gap Data'!$H:$H,(MATCH($B:$B,'IP UPL Gap Data'!$D:$D,0))),0)</f>
        <v>0</v>
      </c>
      <c r="U356" s="4">
        <f>IFERROR(INDEX('OP UPL Gap Data'!I:I,(MATCH('UPL UHRIP Analysis by Provider'!B:B,'OP UPL Gap Data'!D:D,0))),0)</f>
        <v>0</v>
      </c>
      <c r="V356" s="4">
        <f>IFERROR(INDEX('IP UPL Gap Data'!$N:$N,(MATCH($B:$B,'IP UPL Gap Data'!$D:$D,0))),0)</f>
        <v>0</v>
      </c>
    </row>
    <row r="357" spans="1:22">
      <c r="A357" s="10" t="s">
        <v>1329</v>
      </c>
      <c r="B357" s="13" t="s">
        <v>1329</v>
      </c>
      <c r="C357" s="11" t="s">
        <v>1330</v>
      </c>
      <c r="D357" s="11"/>
      <c r="E357" s="12" t="s">
        <v>1331</v>
      </c>
      <c r="F357" s="11" t="s">
        <v>1209</v>
      </c>
      <c r="G357" s="11" t="s">
        <v>231</v>
      </c>
      <c r="H357" s="13" t="s">
        <v>1696</v>
      </c>
      <c r="I357" s="9">
        <f>IFERROR(INDEX('PGY4 AA Encounters IP OP Split'!$L:$L,(MATCH($B:$B,'PGY4 AA Encounters IP OP Split'!$D:$D,0))),0)</f>
        <v>654858.49251594965</v>
      </c>
      <c r="J357" s="9">
        <f>IFERROR(INDEX('PGY4 AA Encounters IP OP Split'!$M:$M,(MATCH($B:$B,'PGY4 AA Encounters IP OP Split'!$D:$D,0))),0)</f>
        <v>0</v>
      </c>
      <c r="K357" s="9">
        <f t="shared" si="20"/>
        <v>654858.49251594965</v>
      </c>
      <c r="L357" s="71">
        <f>INDEX('Revised PGY4 Percent Increases'!J:J,(MATCH(H:H,'Revised PGY4 Percent Increases'!A:A,0)))</f>
        <v>0</v>
      </c>
      <c r="M357" s="9">
        <f t="shared" si="21"/>
        <v>0</v>
      </c>
      <c r="N357" s="4">
        <f t="shared" si="22"/>
        <v>0</v>
      </c>
      <c r="O357" s="4">
        <f t="shared" si="23"/>
        <v>0</v>
      </c>
      <c r="P357" s="9">
        <f>IFERROR(INDEX('IP UPL Gap Data'!$I:$I,(MATCH($B:$B,'IP UPL Gap Data'!$D:$D,0))),0)</f>
        <v>0</v>
      </c>
      <c r="Q357" s="9">
        <f>IFERROR(INDEX('IP UPL Gap Data'!$J:$J,(MATCH($B:$B,'IP UPL Gap Data'!$D:$D,0))),0)</f>
        <v>0</v>
      </c>
      <c r="R357" s="9">
        <f>IFERROR(INDEX('OP UPL Gap Data'!G:G,(MATCH('UPL UHRIP Analysis by Provider'!$B:$B,'OP UPL Gap Data'!$D:$D,0))),0)</f>
        <v>0</v>
      </c>
      <c r="S357" s="9">
        <f>IFERROR(INDEX('OP UPL Gap Data'!H:H,(MATCH('UPL UHRIP Analysis by Provider'!$B:$B,'OP UPL Gap Data'!$D:$D,0))),0)</f>
        <v>0</v>
      </c>
      <c r="T357" s="4">
        <f>IFERROR(INDEX('IP UPL Gap Data'!$H:$H,(MATCH($B:$B,'IP UPL Gap Data'!$D:$D,0))),0)</f>
        <v>0</v>
      </c>
      <c r="U357" s="4">
        <f>IFERROR(INDEX('OP UPL Gap Data'!I:I,(MATCH('UPL UHRIP Analysis by Provider'!B:B,'OP UPL Gap Data'!D:D,0))),0)</f>
        <v>0</v>
      </c>
      <c r="V357" s="4">
        <f>IFERROR(INDEX('IP UPL Gap Data'!$N:$N,(MATCH($B:$B,'IP UPL Gap Data'!$D:$D,0))),0)</f>
        <v>0</v>
      </c>
    </row>
    <row r="358" spans="1:22">
      <c r="A358" s="10" t="s">
        <v>1332</v>
      </c>
      <c r="B358" s="13" t="s">
        <v>1332</v>
      </c>
      <c r="C358" s="11" t="s">
        <v>1333</v>
      </c>
      <c r="D358" s="11"/>
      <c r="E358" s="12" t="s">
        <v>1334</v>
      </c>
      <c r="F358" s="11" t="s">
        <v>1209</v>
      </c>
      <c r="G358" s="11" t="s">
        <v>231</v>
      </c>
      <c r="H358" s="13" t="s">
        <v>1696</v>
      </c>
      <c r="I358" s="9">
        <f>IFERROR(INDEX('PGY4 AA Encounters IP OP Split'!$L:$L,(MATCH($B:$B,'PGY4 AA Encounters IP OP Split'!$D:$D,0))),0)</f>
        <v>1165787.6261463412</v>
      </c>
      <c r="J358" s="9">
        <f>IFERROR(INDEX('PGY4 AA Encounters IP OP Split'!$M:$M,(MATCH($B:$B,'PGY4 AA Encounters IP OP Split'!$D:$D,0))),0)</f>
        <v>42017.575908178769</v>
      </c>
      <c r="K358" s="9">
        <f t="shared" si="20"/>
        <v>1207805.2020545199</v>
      </c>
      <c r="L358" s="71">
        <f>INDEX('Revised PGY4 Percent Increases'!J:J,(MATCH(H:H,'Revised PGY4 Percent Increases'!A:A,0)))</f>
        <v>0</v>
      </c>
      <c r="M358" s="9">
        <f t="shared" si="21"/>
        <v>0</v>
      </c>
      <c r="N358" s="4">
        <f t="shared" si="22"/>
        <v>0</v>
      </c>
      <c r="O358" s="4">
        <f t="shared" si="23"/>
        <v>0</v>
      </c>
      <c r="P358" s="9">
        <f>IFERROR(INDEX('IP UPL Gap Data'!$I:$I,(MATCH($B:$B,'IP UPL Gap Data'!$D:$D,0))),0)</f>
        <v>0</v>
      </c>
      <c r="Q358" s="9">
        <f>IFERROR(INDEX('IP UPL Gap Data'!$J:$J,(MATCH($B:$B,'IP UPL Gap Data'!$D:$D,0))),0)</f>
        <v>0</v>
      </c>
      <c r="R358" s="9">
        <f>IFERROR(INDEX('OP UPL Gap Data'!G:G,(MATCH('UPL UHRIP Analysis by Provider'!$B:$B,'OP UPL Gap Data'!$D:$D,0))),0)</f>
        <v>0</v>
      </c>
      <c r="S358" s="9">
        <f>IFERROR(INDEX('OP UPL Gap Data'!H:H,(MATCH('UPL UHRIP Analysis by Provider'!$B:$B,'OP UPL Gap Data'!$D:$D,0))),0)</f>
        <v>0</v>
      </c>
      <c r="T358" s="4">
        <f>IFERROR(INDEX('IP UPL Gap Data'!$H:$H,(MATCH($B:$B,'IP UPL Gap Data'!$D:$D,0))),0)</f>
        <v>0</v>
      </c>
      <c r="U358" s="4">
        <f>IFERROR(INDEX('OP UPL Gap Data'!I:I,(MATCH('UPL UHRIP Analysis by Provider'!B:B,'OP UPL Gap Data'!D:D,0))),0)</f>
        <v>0</v>
      </c>
      <c r="V358" s="4">
        <f>IFERROR(INDEX('IP UPL Gap Data'!$N:$N,(MATCH($B:$B,'IP UPL Gap Data'!$D:$D,0))),0)</f>
        <v>0</v>
      </c>
    </row>
    <row r="359" spans="1:22">
      <c r="A359" s="10" t="s">
        <v>901</v>
      </c>
      <c r="B359" s="13" t="s">
        <v>901</v>
      </c>
      <c r="C359" s="11" t="s">
        <v>902</v>
      </c>
      <c r="D359" s="11"/>
      <c r="E359" s="12" t="s">
        <v>903</v>
      </c>
      <c r="F359" s="11" t="s">
        <v>1662</v>
      </c>
      <c r="G359" s="11" t="s">
        <v>231</v>
      </c>
      <c r="H359" s="13" t="s">
        <v>1679</v>
      </c>
      <c r="I359" s="9">
        <f>IFERROR(INDEX('PGY4 AA Encounters IP OP Split'!$L:$L,(MATCH($B:$B,'PGY4 AA Encounters IP OP Split'!$D:$D,0))),0)</f>
        <v>4751831.4271346368</v>
      </c>
      <c r="J359" s="9">
        <f>IFERROR(INDEX('PGY4 AA Encounters IP OP Split'!$M:$M,(MATCH($B:$B,'PGY4 AA Encounters IP OP Split'!$D:$D,0))),0)</f>
        <v>3020880.270508158</v>
      </c>
      <c r="K359" s="9">
        <f t="shared" si="20"/>
        <v>7772711.6976427948</v>
      </c>
      <c r="L359" s="71">
        <f>INDEX('Revised PGY4 Percent Increases'!J:J,(MATCH(H:H,'Revised PGY4 Percent Increases'!A:A,0)))</f>
        <v>0.81</v>
      </c>
      <c r="M359" s="9">
        <f t="shared" si="21"/>
        <v>6295896.4750906639</v>
      </c>
      <c r="N359" s="4">
        <f t="shared" si="22"/>
        <v>3848983.4559790562</v>
      </c>
      <c r="O359" s="4">
        <f t="shared" si="23"/>
        <v>2446913.0191116082</v>
      </c>
      <c r="P359" s="9">
        <f>IFERROR(INDEX('IP UPL Gap Data'!$I:$I,(MATCH($B:$B,'IP UPL Gap Data'!$D:$D,0))),0)</f>
        <v>5841571.8567236112</v>
      </c>
      <c r="Q359" s="9">
        <f>IFERROR(INDEX('IP UPL Gap Data'!$J:$J,(MATCH($B:$B,'IP UPL Gap Data'!$D:$D,0))),0)</f>
        <v>4097343.5890993793</v>
      </c>
      <c r="R359" s="9">
        <f>IFERROR(INDEX('OP UPL Gap Data'!G:G,(MATCH('UPL UHRIP Analysis by Provider'!$B:$B,'OP UPL Gap Data'!$D:$D,0))),0)</f>
        <v>5484501.6059624571</v>
      </c>
      <c r="S359" s="9">
        <f>IFERROR(INDEX('OP UPL Gap Data'!H:H,(MATCH('UPL UHRIP Analysis by Provider'!$B:$B,'OP UPL Gap Data'!$D:$D,0))),0)</f>
        <v>1795272.223975156</v>
      </c>
      <c r="T359" s="4">
        <f>IFERROR(INDEX('IP UPL Gap Data'!$H:$H,(MATCH($B:$B,'IP UPL Gap Data'!$D:$D,0))),0)</f>
        <v>-7647271.1923757689</v>
      </c>
      <c r="U359" s="4">
        <f>IFERROR(INDEX('OP UPL Gap Data'!I:I,(MATCH('UPL UHRIP Analysis by Provider'!B:B,'OP UPL Gap Data'!D:D,0))),0)</f>
        <v>3689229.3819873012</v>
      </c>
      <c r="V359" s="4">
        <f>IFERROR(INDEX('IP UPL Gap Data'!$N:$N,(MATCH($B:$B,'IP UPL Gap Data'!$D:$D,0))),0)</f>
        <v>9391499.4600000009</v>
      </c>
    </row>
    <row r="360" spans="1:22">
      <c r="A360" s="10" t="s">
        <v>82</v>
      </c>
      <c r="B360" s="13" t="s">
        <v>82</v>
      </c>
      <c r="C360" s="11" t="s">
        <v>83</v>
      </c>
      <c r="D360" s="11"/>
      <c r="E360" s="12" t="s">
        <v>84</v>
      </c>
      <c r="F360" s="11" t="s">
        <v>226</v>
      </c>
      <c r="G360" s="11" t="s">
        <v>231</v>
      </c>
      <c r="H360" s="13" t="s">
        <v>1637</v>
      </c>
      <c r="I360" s="9">
        <f>IFERROR(INDEX('PGY4 AA Encounters IP OP Split'!$L:$L,(MATCH($B:$B,'PGY4 AA Encounters IP OP Split'!$D:$D,0))),0)</f>
        <v>0</v>
      </c>
      <c r="J360" s="9">
        <f>IFERROR(INDEX('PGY4 AA Encounters IP OP Split'!$M:$M,(MATCH($B:$B,'PGY4 AA Encounters IP OP Split'!$D:$D,0))),0)</f>
        <v>0</v>
      </c>
      <c r="K360" s="9">
        <f t="shared" si="20"/>
        <v>0</v>
      </c>
      <c r="L360" s="71">
        <f>INDEX('Revised PGY4 Percent Increases'!J:J,(MATCH(H:H,'Revised PGY4 Percent Increases'!A:A,0)))</f>
        <v>0.75145192297650854</v>
      </c>
      <c r="M360" s="9">
        <f t="shared" si="21"/>
        <v>0</v>
      </c>
      <c r="N360" s="4">
        <f t="shared" si="22"/>
        <v>0</v>
      </c>
      <c r="O360" s="4">
        <f t="shared" si="23"/>
        <v>0</v>
      </c>
      <c r="P360" s="9">
        <f>IFERROR(INDEX('IP UPL Gap Data'!$I:$I,(MATCH($B:$B,'IP UPL Gap Data'!$D:$D,0))),0)</f>
        <v>28124.214290643533</v>
      </c>
      <c r="Q360" s="9">
        <f>IFERROR(INDEX('IP UPL Gap Data'!$J:$J,(MATCH($B:$B,'IP UPL Gap Data'!$D:$D,0))),0)</f>
        <v>28701.48</v>
      </c>
      <c r="R360" s="9">
        <f>IFERROR(INDEX('OP UPL Gap Data'!G:G,(MATCH('UPL UHRIP Analysis by Provider'!$B:$B,'OP UPL Gap Data'!$D:$D,0))),0)</f>
        <v>0</v>
      </c>
      <c r="S360" s="9">
        <f>IFERROR(INDEX('OP UPL Gap Data'!H:H,(MATCH('UPL UHRIP Analysis by Provider'!$B:$B,'OP UPL Gap Data'!$D:$D,0))),0)</f>
        <v>0</v>
      </c>
      <c r="T360" s="4">
        <f>IFERROR(INDEX('IP UPL Gap Data'!$H:$H,(MATCH($B:$B,'IP UPL Gap Data'!$D:$D,0))),0)</f>
        <v>-577.26570935646669</v>
      </c>
      <c r="U360" s="4">
        <f>IFERROR(INDEX('OP UPL Gap Data'!I:I,(MATCH('UPL UHRIP Analysis by Provider'!B:B,'OP UPL Gap Data'!D:D,0))),0)</f>
        <v>0</v>
      </c>
      <c r="V360" s="4">
        <f>IFERROR(INDEX('IP UPL Gap Data'!$N:$N,(MATCH($B:$B,'IP UPL Gap Data'!$D:$D,0))),0)</f>
        <v>0</v>
      </c>
    </row>
    <row r="361" spans="1:22">
      <c r="A361" s="10" t="s">
        <v>202</v>
      </c>
      <c r="B361" s="13" t="s">
        <v>202</v>
      </c>
      <c r="C361" s="11" t="s">
        <v>203</v>
      </c>
      <c r="D361" s="11"/>
      <c r="E361" s="12" t="s">
        <v>204</v>
      </c>
      <c r="F361" s="11" t="s">
        <v>226</v>
      </c>
      <c r="G361" s="11" t="s">
        <v>231</v>
      </c>
      <c r="H361" s="13" t="s">
        <v>1637</v>
      </c>
      <c r="I361" s="9">
        <f>IFERROR(INDEX('PGY4 AA Encounters IP OP Split'!$L:$L,(MATCH($B:$B,'PGY4 AA Encounters IP OP Split'!$D:$D,0))),0)</f>
        <v>65934.119488935277</v>
      </c>
      <c r="J361" s="9">
        <f>IFERROR(INDEX('PGY4 AA Encounters IP OP Split'!$M:$M,(MATCH($B:$B,'PGY4 AA Encounters IP OP Split'!$D:$D,0))),0)</f>
        <v>338499.37206205621</v>
      </c>
      <c r="K361" s="9">
        <f t="shared" si="20"/>
        <v>404433.49155099149</v>
      </c>
      <c r="L361" s="71">
        <f>INDEX('Revised PGY4 Percent Increases'!J:J,(MATCH(H:H,'Revised PGY4 Percent Increases'!A:A,0)))</f>
        <v>0.75145192297650854</v>
      </c>
      <c r="M361" s="9">
        <f t="shared" si="21"/>
        <v>303912.32494209608</v>
      </c>
      <c r="N361" s="4">
        <f t="shared" si="22"/>
        <v>49546.320879723302</v>
      </c>
      <c r="O361" s="4">
        <f t="shared" si="23"/>
        <v>254366.00406237275</v>
      </c>
      <c r="P361" s="9">
        <f>IFERROR(INDEX('IP UPL Gap Data'!$I:$I,(MATCH($B:$B,'IP UPL Gap Data'!$D:$D,0))),0)</f>
        <v>136060.90617295858</v>
      </c>
      <c r="Q361" s="9">
        <f>IFERROR(INDEX('IP UPL Gap Data'!$J:$J,(MATCH($B:$B,'IP UPL Gap Data'!$D:$D,0))),0)</f>
        <v>109343.37485029938</v>
      </c>
      <c r="R361" s="9">
        <f>IFERROR(INDEX('OP UPL Gap Data'!G:G,(MATCH('UPL UHRIP Analysis by Provider'!$B:$B,'OP UPL Gap Data'!$D:$D,0))),0)</f>
        <v>511873.46316409303</v>
      </c>
      <c r="S361" s="9">
        <f>IFERROR(INDEX('OP UPL Gap Data'!H:H,(MATCH('UPL UHRIP Analysis by Provider'!$B:$B,'OP UPL Gap Data'!$D:$D,0))),0)</f>
        <v>181819.35772455088</v>
      </c>
      <c r="T361" s="4">
        <f>IFERROR(INDEX('IP UPL Gap Data'!$H:$H,(MATCH($B:$B,'IP UPL Gap Data'!$D:$D,0))),0)</f>
        <v>26717.531322659197</v>
      </c>
      <c r="U361" s="4">
        <f>IFERROR(INDEX('OP UPL Gap Data'!I:I,(MATCH('UPL UHRIP Analysis by Provider'!B:B,'OP UPL Gap Data'!D:D,0))),0)</f>
        <v>330054.10543954215</v>
      </c>
      <c r="V361" s="4">
        <f>IFERROR(INDEX('IP UPL Gap Data'!$N:$N,(MATCH($B:$B,'IP UPL Gap Data'!$D:$D,0))),0)</f>
        <v>0</v>
      </c>
    </row>
    <row r="362" spans="1:22" ht="23.5">
      <c r="A362" s="10" t="s">
        <v>228</v>
      </c>
      <c r="B362" s="13" t="s">
        <v>228</v>
      </c>
      <c r="C362" s="11" t="s">
        <v>229</v>
      </c>
      <c r="D362" s="11"/>
      <c r="E362" s="12" t="s">
        <v>230</v>
      </c>
      <c r="F362" s="11" t="s">
        <v>226</v>
      </c>
      <c r="G362" s="11" t="s">
        <v>231</v>
      </c>
      <c r="H362" s="13" t="s">
        <v>1637</v>
      </c>
      <c r="I362" s="9">
        <f>IFERROR(INDEX('PGY4 AA Encounters IP OP Split'!$L:$L,(MATCH($B:$B,'PGY4 AA Encounters IP OP Split'!$D:$D,0))),0)</f>
        <v>0</v>
      </c>
      <c r="J362" s="9">
        <f>IFERROR(INDEX('PGY4 AA Encounters IP OP Split'!$M:$M,(MATCH($B:$B,'PGY4 AA Encounters IP OP Split'!$D:$D,0))),0)</f>
        <v>0</v>
      </c>
      <c r="K362" s="9">
        <f t="shared" si="20"/>
        <v>0</v>
      </c>
      <c r="L362" s="71">
        <f>INDEX('Revised PGY4 Percent Increases'!J:J,(MATCH(H:H,'Revised PGY4 Percent Increases'!A:A,0)))</f>
        <v>0.75145192297650854</v>
      </c>
      <c r="M362" s="9">
        <f t="shared" si="21"/>
        <v>0</v>
      </c>
      <c r="N362" s="4">
        <f t="shared" si="22"/>
        <v>0</v>
      </c>
      <c r="O362" s="4">
        <f t="shared" si="23"/>
        <v>0</v>
      </c>
      <c r="P362" s="9">
        <f>IFERROR(INDEX('IP UPL Gap Data'!$I:$I,(MATCH($B:$B,'IP UPL Gap Data'!$D:$D,0))),0)</f>
        <v>0</v>
      </c>
      <c r="Q362" s="9">
        <f>IFERROR(INDEX('IP UPL Gap Data'!$J:$J,(MATCH($B:$B,'IP UPL Gap Data'!$D:$D,0))),0)</f>
        <v>0</v>
      </c>
      <c r="R362" s="9">
        <f>IFERROR(INDEX('OP UPL Gap Data'!G:G,(MATCH('UPL UHRIP Analysis by Provider'!$B:$B,'OP UPL Gap Data'!$D:$D,0))),0)</f>
        <v>0</v>
      </c>
      <c r="S362" s="9">
        <f>IFERROR(INDEX('OP UPL Gap Data'!H:H,(MATCH('UPL UHRIP Analysis by Provider'!$B:$B,'OP UPL Gap Data'!$D:$D,0))),0)</f>
        <v>0</v>
      </c>
      <c r="T362" s="4">
        <f>IFERROR(INDEX('IP UPL Gap Data'!$H:$H,(MATCH($B:$B,'IP UPL Gap Data'!$D:$D,0))),0)</f>
        <v>0</v>
      </c>
      <c r="U362" s="4">
        <f>IFERROR(INDEX('OP UPL Gap Data'!I:I,(MATCH('UPL UHRIP Analysis by Provider'!B:B,'OP UPL Gap Data'!D:D,0))),0)</f>
        <v>0</v>
      </c>
      <c r="V362" s="4">
        <f>IFERROR(INDEX('IP UPL Gap Data'!$N:$N,(MATCH($B:$B,'IP UPL Gap Data'!$D:$D,0))),0)</f>
        <v>0</v>
      </c>
    </row>
    <row r="363" spans="1:22">
      <c r="A363" s="10" t="s">
        <v>468</v>
      </c>
      <c r="B363" s="13" t="s">
        <v>468</v>
      </c>
      <c r="C363" s="11" t="s">
        <v>469</v>
      </c>
      <c r="D363" s="11"/>
      <c r="E363" s="12" t="s">
        <v>470</v>
      </c>
      <c r="F363" s="11" t="s">
        <v>226</v>
      </c>
      <c r="G363" s="11" t="s">
        <v>231</v>
      </c>
      <c r="H363" s="13" t="s">
        <v>1637</v>
      </c>
      <c r="I363" s="9">
        <f>IFERROR(INDEX('PGY4 AA Encounters IP OP Split'!$L:$L,(MATCH($B:$B,'PGY4 AA Encounters IP OP Split'!$D:$D,0))),0)</f>
        <v>10372234.515802843</v>
      </c>
      <c r="J363" s="9">
        <f>IFERROR(INDEX('PGY4 AA Encounters IP OP Split'!$M:$M,(MATCH($B:$B,'PGY4 AA Encounters IP OP Split'!$D:$D,0))),0)</f>
        <v>3718951.8630542094</v>
      </c>
      <c r="K363" s="9">
        <f t="shared" si="20"/>
        <v>14091186.378857054</v>
      </c>
      <c r="L363" s="71">
        <f>INDEX('Revised PGY4 Percent Increases'!J:J,(MATCH(H:H,'Revised PGY4 Percent Increases'!A:A,0)))</f>
        <v>0.75145192297650854</v>
      </c>
      <c r="M363" s="9">
        <f t="shared" si="21"/>
        <v>10588849.101412518</v>
      </c>
      <c r="N363" s="4">
        <f t="shared" si="22"/>
        <v>7794235.5724633615</v>
      </c>
      <c r="O363" s="4">
        <f t="shared" si="23"/>
        <v>2794613.5289491545</v>
      </c>
      <c r="P363" s="9">
        <f>IFERROR(INDEX('IP UPL Gap Data'!$I:$I,(MATCH($B:$B,'IP UPL Gap Data'!$D:$D,0))),0)</f>
        <v>13196611.304406591</v>
      </c>
      <c r="Q363" s="9">
        <f>IFERROR(INDEX('IP UPL Gap Data'!$J:$J,(MATCH($B:$B,'IP UPL Gap Data'!$D:$D,0))),0)</f>
        <v>9688341.527335329</v>
      </c>
      <c r="R363" s="9">
        <f>IFERROR(INDEX('OP UPL Gap Data'!G:G,(MATCH('UPL UHRIP Analysis by Provider'!$B:$B,'OP UPL Gap Data'!$D:$D,0))),0)</f>
        <v>10820776.281530866</v>
      </c>
      <c r="S363" s="9">
        <f>IFERROR(INDEX('OP UPL Gap Data'!H:H,(MATCH('UPL UHRIP Analysis by Provider'!$B:$B,'OP UPL Gap Data'!$D:$D,0))),0)</f>
        <v>2593333.0604191618</v>
      </c>
      <c r="T363" s="4">
        <f>IFERROR(INDEX('IP UPL Gap Data'!$H:$H,(MATCH($B:$B,'IP UPL Gap Data'!$D:$D,0))),0)</f>
        <v>3508269.7770712618</v>
      </c>
      <c r="U363" s="4">
        <f>IFERROR(INDEX('OP UPL Gap Data'!I:I,(MATCH('UPL UHRIP Analysis by Provider'!B:B,'OP UPL Gap Data'!D:D,0))),0)</f>
        <v>8227443.2211117046</v>
      </c>
      <c r="V363" s="4">
        <f>IFERROR(INDEX('IP UPL Gap Data'!$N:$N,(MATCH($B:$B,'IP UPL Gap Data'!$D:$D,0))),0)</f>
        <v>0</v>
      </c>
    </row>
    <row r="364" spans="1:22">
      <c r="A364" s="10" t="s">
        <v>502</v>
      </c>
      <c r="B364" s="13" t="s">
        <v>502</v>
      </c>
      <c r="C364" s="11" t="s">
        <v>503</v>
      </c>
      <c r="D364" s="11"/>
      <c r="E364" s="12" t="s">
        <v>504</v>
      </c>
      <c r="F364" s="11" t="s">
        <v>226</v>
      </c>
      <c r="G364" s="11" t="s">
        <v>231</v>
      </c>
      <c r="H364" s="13" t="s">
        <v>1637</v>
      </c>
      <c r="I364" s="9">
        <f>IFERROR(INDEX('PGY4 AA Encounters IP OP Split'!$L:$L,(MATCH($B:$B,'PGY4 AA Encounters IP OP Split'!$D:$D,0))),0)</f>
        <v>3194398.2975979862</v>
      </c>
      <c r="J364" s="9">
        <f>IFERROR(INDEX('PGY4 AA Encounters IP OP Split'!$M:$M,(MATCH($B:$B,'PGY4 AA Encounters IP OP Split'!$D:$D,0))),0)</f>
        <v>1206816.7580467872</v>
      </c>
      <c r="K364" s="9">
        <f t="shared" si="20"/>
        <v>4401215.0556447729</v>
      </c>
      <c r="L364" s="71">
        <f>INDEX('Revised PGY4 Percent Increases'!J:J,(MATCH(H:H,'Revised PGY4 Percent Increases'!A:A,0)))</f>
        <v>0.75145192297650854</v>
      </c>
      <c r="M364" s="9">
        <f t="shared" si="21"/>
        <v>3307301.5169974258</v>
      </c>
      <c r="N364" s="4">
        <f t="shared" si="22"/>
        <v>2400436.7434828919</v>
      </c>
      <c r="O364" s="4">
        <f t="shared" si="23"/>
        <v>906864.77351453411</v>
      </c>
      <c r="P364" s="9">
        <f>IFERROR(INDEX('IP UPL Gap Data'!$I:$I,(MATCH($B:$B,'IP UPL Gap Data'!$D:$D,0))),0)</f>
        <v>4259022.0236256262</v>
      </c>
      <c r="Q364" s="9">
        <f>IFERROR(INDEX('IP UPL Gap Data'!$J:$J,(MATCH($B:$B,'IP UPL Gap Data'!$D:$D,0))),0)</f>
        <v>2601581.2180239516</v>
      </c>
      <c r="R364" s="9">
        <f>IFERROR(INDEX('OP UPL Gap Data'!G:G,(MATCH('UPL UHRIP Analysis by Provider'!$B:$B,'OP UPL Gap Data'!$D:$D,0))),0)</f>
        <v>2111101.6446418632</v>
      </c>
      <c r="S364" s="9">
        <f>IFERROR(INDEX('OP UPL Gap Data'!H:H,(MATCH('UPL UHRIP Analysis by Provider'!$B:$B,'OP UPL Gap Data'!$D:$D,0))),0)</f>
        <v>626122.97002994013</v>
      </c>
      <c r="T364" s="4">
        <f>IFERROR(INDEX('IP UPL Gap Data'!$H:$H,(MATCH($B:$B,'IP UPL Gap Data'!$D:$D,0))),0)</f>
        <v>1657440.8056016746</v>
      </c>
      <c r="U364" s="4">
        <f>IFERROR(INDEX('OP UPL Gap Data'!I:I,(MATCH('UPL UHRIP Analysis by Provider'!B:B,'OP UPL Gap Data'!D:D,0))),0)</f>
        <v>1484978.6746119231</v>
      </c>
      <c r="V364" s="4">
        <f>IFERROR(INDEX('IP UPL Gap Data'!$N:$N,(MATCH($B:$B,'IP UPL Gap Data'!$D:$D,0))),0)</f>
        <v>0</v>
      </c>
    </row>
    <row r="365" spans="1:22" ht="23.5">
      <c r="A365" s="10" t="s">
        <v>661</v>
      </c>
      <c r="B365" s="13" t="s">
        <v>661</v>
      </c>
      <c r="C365" s="11" t="s">
        <v>662</v>
      </c>
      <c r="D365" s="11"/>
      <c r="E365" s="12" t="s">
        <v>663</v>
      </c>
      <c r="F365" s="11" t="s">
        <v>226</v>
      </c>
      <c r="G365" s="11" t="s">
        <v>231</v>
      </c>
      <c r="H365" s="13" t="s">
        <v>1637</v>
      </c>
      <c r="I365" s="9">
        <f>IFERROR(INDEX('PGY4 AA Encounters IP OP Split'!$L:$L,(MATCH($B:$B,'PGY4 AA Encounters IP OP Split'!$D:$D,0))),0)</f>
        <v>0</v>
      </c>
      <c r="J365" s="9">
        <f>IFERROR(INDEX('PGY4 AA Encounters IP OP Split'!$M:$M,(MATCH($B:$B,'PGY4 AA Encounters IP OP Split'!$D:$D,0))),0)</f>
        <v>0</v>
      </c>
      <c r="K365" s="9">
        <f t="shared" si="20"/>
        <v>0</v>
      </c>
      <c r="L365" s="71">
        <f>INDEX('Revised PGY4 Percent Increases'!J:J,(MATCH(H:H,'Revised PGY4 Percent Increases'!A:A,0)))</f>
        <v>0.75145192297650854</v>
      </c>
      <c r="M365" s="9">
        <f t="shared" si="21"/>
        <v>0</v>
      </c>
      <c r="N365" s="4">
        <f t="shared" si="22"/>
        <v>0</v>
      </c>
      <c r="O365" s="4">
        <f t="shared" si="23"/>
        <v>0</v>
      </c>
      <c r="P365" s="9">
        <f>IFERROR(INDEX('IP UPL Gap Data'!$I:$I,(MATCH($B:$B,'IP UPL Gap Data'!$D:$D,0))),0)</f>
        <v>182147.87770470759</v>
      </c>
      <c r="Q365" s="9">
        <f>IFERROR(INDEX('IP UPL Gap Data'!$J:$J,(MATCH($B:$B,'IP UPL Gap Data'!$D:$D,0))),0)</f>
        <v>175667.86</v>
      </c>
      <c r="R365" s="9">
        <f>IFERROR(INDEX('OP UPL Gap Data'!G:G,(MATCH('UPL UHRIP Analysis by Provider'!$B:$B,'OP UPL Gap Data'!$D:$D,0))),0)</f>
        <v>0</v>
      </c>
      <c r="S365" s="9">
        <f>IFERROR(INDEX('OP UPL Gap Data'!H:H,(MATCH('UPL UHRIP Analysis by Provider'!$B:$B,'OP UPL Gap Data'!$D:$D,0))),0)</f>
        <v>0</v>
      </c>
      <c r="T365" s="4">
        <f>IFERROR(INDEX('IP UPL Gap Data'!$H:$H,(MATCH($B:$B,'IP UPL Gap Data'!$D:$D,0))),0)</f>
        <v>6480.0177047075995</v>
      </c>
      <c r="U365" s="4">
        <f>IFERROR(INDEX('OP UPL Gap Data'!I:I,(MATCH('UPL UHRIP Analysis by Provider'!B:B,'OP UPL Gap Data'!D:D,0))),0)</f>
        <v>0</v>
      </c>
      <c r="V365" s="4">
        <f>IFERROR(INDEX('IP UPL Gap Data'!$N:$N,(MATCH($B:$B,'IP UPL Gap Data'!$D:$D,0))),0)</f>
        <v>0</v>
      </c>
    </row>
    <row r="366" spans="1:22">
      <c r="A366" s="10" t="s">
        <v>757</v>
      </c>
      <c r="B366" s="13" t="s">
        <v>757</v>
      </c>
      <c r="C366" s="11" t="s">
        <v>758</v>
      </c>
      <c r="D366" s="11"/>
      <c r="E366" s="12" t="s">
        <v>759</v>
      </c>
      <c r="F366" s="11" t="s">
        <v>226</v>
      </c>
      <c r="G366" s="11" t="s">
        <v>231</v>
      </c>
      <c r="H366" s="13" t="s">
        <v>1637</v>
      </c>
      <c r="I366" s="9">
        <f>IFERROR(INDEX('PGY4 AA Encounters IP OP Split'!$L:$L,(MATCH($B:$B,'PGY4 AA Encounters IP OP Split'!$D:$D,0))),0)</f>
        <v>11538818.831963575</v>
      </c>
      <c r="J366" s="9">
        <f>IFERROR(INDEX('PGY4 AA Encounters IP OP Split'!$M:$M,(MATCH($B:$B,'PGY4 AA Encounters IP OP Split'!$D:$D,0))),0)</f>
        <v>5279536.8459905777</v>
      </c>
      <c r="K366" s="9">
        <f t="shared" si="20"/>
        <v>16818355.677954152</v>
      </c>
      <c r="L366" s="71">
        <f>INDEX('Revised PGY4 Percent Increases'!J:J,(MATCH(H:H,'Revised PGY4 Percent Increases'!A:A,0)))</f>
        <v>0.75145192297650854</v>
      </c>
      <c r="M366" s="9">
        <f t="shared" si="21"/>
        <v>12638185.715501528</v>
      </c>
      <c r="N366" s="4">
        <f t="shared" si="22"/>
        <v>8670867.6001565773</v>
      </c>
      <c r="O366" s="4">
        <f t="shared" si="23"/>
        <v>3967318.1153449505</v>
      </c>
      <c r="P366" s="9">
        <f>IFERROR(INDEX('IP UPL Gap Data'!$I:$I,(MATCH($B:$B,'IP UPL Gap Data'!$D:$D,0))),0)</f>
        <v>14225058.081903111</v>
      </c>
      <c r="Q366" s="9">
        <f>IFERROR(INDEX('IP UPL Gap Data'!$J:$J,(MATCH($B:$B,'IP UPL Gap Data'!$D:$D,0))),0)</f>
        <v>10529980.845898204</v>
      </c>
      <c r="R366" s="9">
        <f>IFERROR(INDEX('OP UPL Gap Data'!G:G,(MATCH('UPL UHRIP Analysis by Provider'!$B:$B,'OP UPL Gap Data'!$D:$D,0))),0)</f>
        <v>7045512.0974942604</v>
      </c>
      <c r="S366" s="9">
        <f>IFERROR(INDEX('OP UPL Gap Data'!H:H,(MATCH('UPL UHRIP Analysis by Provider'!$B:$B,'OP UPL Gap Data'!$D:$D,0))),0)</f>
        <v>3598174.3303293413</v>
      </c>
      <c r="T366" s="4">
        <f>IFERROR(INDEX('IP UPL Gap Data'!$H:$H,(MATCH($B:$B,'IP UPL Gap Data'!$D:$D,0))),0)</f>
        <v>3695077.2360049076</v>
      </c>
      <c r="U366" s="4">
        <f>IFERROR(INDEX('OP UPL Gap Data'!I:I,(MATCH('UPL UHRIP Analysis by Provider'!B:B,'OP UPL Gap Data'!D:D,0))),0)</f>
        <v>3447337.7671649191</v>
      </c>
      <c r="V366" s="4">
        <f>IFERROR(INDEX('IP UPL Gap Data'!$N:$N,(MATCH($B:$B,'IP UPL Gap Data'!$D:$D,0))),0)</f>
        <v>0</v>
      </c>
    </row>
    <row r="367" spans="1:22">
      <c r="A367" s="10" t="s">
        <v>958</v>
      </c>
      <c r="B367" s="13" t="s">
        <v>958</v>
      </c>
      <c r="C367" s="11" t="s">
        <v>959</v>
      </c>
      <c r="D367" s="11"/>
      <c r="E367" s="12" t="s">
        <v>960</v>
      </c>
      <c r="F367" s="11" t="s">
        <v>226</v>
      </c>
      <c r="G367" s="11" t="s">
        <v>231</v>
      </c>
      <c r="H367" s="13" t="s">
        <v>1637</v>
      </c>
      <c r="I367" s="9">
        <f>IFERROR(INDEX('PGY4 AA Encounters IP OP Split'!$L:$L,(MATCH($B:$B,'PGY4 AA Encounters IP OP Split'!$D:$D,0))),0)</f>
        <v>8874391.5968629289</v>
      </c>
      <c r="J367" s="9">
        <f>IFERROR(INDEX('PGY4 AA Encounters IP OP Split'!$M:$M,(MATCH($B:$B,'PGY4 AA Encounters IP OP Split'!$D:$D,0))),0)</f>
        <v>1414024.2838202401</v>
      </c>
      <c r="K367" s="9">
        <f t="shared" si="20"/>
        <v>10288415.880683169</v>
      </c>
      <c r="L367" s="71">
        <f>INDEX('Revised PGY4 Percent Increases'!J:J,(MATCH(H:H,'Revised PGY4 Percent Increases'!A:A,0)))</f>
        <v>0.75145192297650854</v>
      </c>
      <c r="M367" s="9">
        <f t="shared" si="21"/>
        <v>7731249.897921416</v>
      </c>
      <c r="N367" s="4">
        <f t="shared" si="22"/>
        <v>6668678.630709216</v>
      </c>
      <c r="O367" s="4">
        <f t="shared" si="23"/>
        <v>1062571.2672121997</v>
      </c>
      <c r="P367" s="9">
        <f>IFERROR(INDEX('IP UPL Gap Data'!$I:$I,(MATCH($B:$B,'IP UPL Gap Data'!$D:$D,0))),0)</f>
        <v>16947678.45129988</v>
      </c>
      <c r="Q367" s="9">
        <f>IFERROR(INDEX('IP UPL Gap Data'!$J:$J,(MATCH($B:$B,'IP UPL Gap Data'!$D:$D,0))),0)</f>
        <v>8903745.2319161668</v>
      </c>
      <c r="R367" s="9">
        <f>IFERROR(INDEX('OP UPL Gap Data'!G:G,(MATCH('UPL UHRIP Analysis by Provider'!$B:$B,'OP UPL Gap Data'!$D:$D,0))),0)</f>
        <v>3587885.2437661029</v>
      </c>
      <c r="S367" s="9">
        <f>IFERROR(INDEX('OP UPL Gap Data'!H:H,(MATCH('UPL UHRIP Analysis by Provider'!$B:$B,'OP UPL Gap Data'!$D:$D,0))),0)</f>
        <v>1234439.2943712575</v>
      </c>
      <c r="T367" s="4">
        <f>IFERROR(INDEX('IP UPL Gap Data'!$H:$H,(MATCH($B:$B,'IP UPL Gap Data'!$D:$D,0))),0)</f>
        <v>8043933.2193837129</v>
      </c>
      <c r="U367" s="4">
        <f>IFERROR(INDEX('OP UPL Gap Data'!I:I,(MATCH('UPL UHRIP Analysis by Provider'!B:B,'OP UPL Gap Data'!D:D,0))),0)</f>
        <v>2353445.9493948454</v>
      </c>
      <c r="V367" s="4">
        <f>IFERROR(INDEX('IP UPL Gap Data'!$N:$N,(MATCH($B:$B,'IP UPL Gap Data'!$D:$D,0))),0)</f>
        <v>0</v>
      </c>
    </row>
    <row r="368" spans="1:22">
      <c r="A368" s="10" t="s">
        <v>1012</v>
      </c>
      <c r="B368" s="13" t="s">
        <v>1012</v>
      </c>
      <c r="C368" s="11" t="s">
        <v>1013</v>
      </c>
      <c r="D368" s="11"/>
      <c r="E368" s="12" t="s">
        <v>1014</v>
      </c>
      <c r="F368" s="11" t="s">
        <v>226</v>
      </c>
      <c r="G368" s="11" t="s">
        <v>231</v>
      </c>
      <c r="H368" s="13" t="s">
        <v>1637</v>
      </c>
      <c r="I368" s="9">
        <f>IFERROR(INDEX('PGY4 AA Encounters IP OP Split'!$L:$L,(MATCH($B:$B,'PGY4 AA Encounters IP OP Split'!$D:$D,0))),0)</f>
        <v>2164390.9218692053</v>
      </c>
      <c r="J368" s="9">
        <f>IFERROR(INDEX('PGY4 AA Encounters IP OP Split'!$M:$M,(MATCH($B:$B,'PGY4 AA Encounters IP OP Split'!$D:$D,0))),0)</f>
        <v>1028748.0040215994</v>
      </c>
      <c r="K368" s="9">
        <f t="shared" si="20"/>
        <v>3193138.9258908047</v>
      </c>
      <c r="L368" s="71">
        <f>INDEX('Revised PGY4 Percent Increases'!J:J,(MATCH(H:H,'Revised PGY4 Percent Increases'!A:A,0)))</f>
        <v>0.75145192297650854</v>
      </c>
      <c r="M368" s="9">
        <f t="shared" si="21"/>
        <v>2399490.3861917881</v>
      </c>
      <c r="N368" s="4">
        <f t="shared" si="22"/>
        <v>1626435.7203115125</v>
      </c>
      <c r="O368" s="4">
        <f t="shared" si="23"/>
        <v>773054.66588027577</v>
      </c>
      <c r="P368" s="9">
        <f>IFERROR(INDEX('IP UPL Gap Data'!$I:$I,(MATCH($B:$B,'IP UPL Gap Data'!$D:$D,0))),0)</f>
        <v>3072215.8124415749</v>
      </c>
      <c r="Q368" s="9">
        <f>IFERROR(INDEX('IP UPL Gap Data'!$J:$J,(MATCH($B:$B,'IP UPL Gap Data'!$D:$D,0))),0)</f>
        <v>1874597.247305389</v>
      </c>
      <c r="R368" s="9">
        <f>IFERROR(INDEX('OP UPL Gap Data'!G:G,(MATCH('UPL UHRIP Analysis by Provider'!$B:$B,'OP UPL Gap Data'!$D:$D,0))),0)</f>
        <v>2305874.9224401549</v>
      </c>
      <c r="S368" s="9">
        <f>IFERROR(INDEX('OP UPL Gap Data'!H:H,(MATCH('UPL UHRIP Analysis by Provider'!$B:$B,'OP UPL Gap Data'!$D:$D,0))),0)</f>
        <v>664893.02479041915</v>
      </c>
      <c r="T368" s="4">
        <f>IFERROR(INDEX('IP UPL Gap Data'!$H:$H,(MATCH($B:$B,'IP UPL Gap Data'!$D:$D,0))),0)</f>
        <v>1197618.5651361858</v>
      </c>
      <c r="U368" s="4">
        <f>IFERROR(INDEX('OP UPL Gap Data'!I:I,(MATCH('UPL UHRIP Analysis by Provider'!B:B,'OP UPL Gap Data'!D:D,0))),0)</f>
        <v>1640981.8976497357</v>
      </c>
      <c r="V368" s="4">
        <f>IFERROR(INDEX('IP UPL Gap Data'!$N:$N,(MATCH($B:$B,'IP UPL Gap Data'!$D:$D,0))),0)</f>
        <v>0</v>
      </c>
    </row>
    <row r="369" spans="1:22">
      <c r="A369" s="10" t="s">
        <v>1263</v>
      </c>
      <c r="B369" s="13" t="s">
        <v>1701</v>
      </c>
      <c r="C369" s="11" t="s">
        <v>1264</v>
      </c>
      <c r="D369" s="11"/>
      <c r="E369" s="12" t="s">
        <v>1265</v>
      </c>
      <c r="F369" s="11" t="s">
        <v>226</v>
      </c>
      <c r="G369" s="11" t="s">
        <v>231</v>
      </c>
      <c r="H369" s="13" t="s">
        <v>1637</v>
      </c>
      <c r="I369" s="9">
        <f>IFERROR(INDEX('PGY4 AA Encounters IP OP Split'!$L:$L,(MATCH($B:$B,'PGY4 AA Encounters IP OP Split'!$D:$D,0))),0)</f>
        <v>5544852.8973691482</v>
      </c>
      <c r="J369" s="9">
        <f>IFERROR(INDEX('PGY4 AA Encounters IP OP Split'!$M:$M,(MATCH($B:$B,'PGY4 AA Encounters IP OP Split'!$D:$D,0))),0)</f>
        <v>2844502.4400854316</v>
      </c>
      <c r="K369" s="9">
        <f t="shared" si="20"/>
        <v>8389355.3374545798</v>
      </c>
      <c r="L369" s="71">
        <f>INDEX('Revised PGY4 Percent Increases'!J:J,(MATCH(H:H,'Revised PGY4 Percent Increases'!A:A,0)))</f>
        <v>0.75145192297650854</v>
      </c>
      <c r="M369" s="9">
        <f t="shared" si="21"/>
        <v>6304197.2008634796</v>
      </c>
      <c r="N369" s="4">
        <f t="shared" si="22"/>
        <v>4166690.3723499114</v>
      </c>
      <c r="O369" s="4">
        <f t="shared" si="23"/>
        <v>2137506.8285135683</v>
      </c>
      <c r="P369" s="9">
        <f>IFERROR(INDEX('IP UPL Gap Data'!$I:$I,(MATCH($B:$B,'IP UPL Gap Data'!$D:$D,0))),0)</f>
        <v>8378558.940236561</v>
      </c>
      <c r="Q369" s="9">
        <f>IFERROR(INDEX('IP UPL Gap Data'!$J:$J,(MATCH($B:$B,'IP UPL Gap Data'!$D:$D,0))),0)</f>
        <v>4940781.0883832332</v>
      </c>
      <c r="R369" s="9">
        <f>IFERROR(INDEX('OP UPL Gap Data'!G:G,(MATCH('UPL UHRIP Analysis by Provider'!$B:$B,'OP UPL Gap Data'!$D:$D,0))),0)</f>
        <v>5292029.5526393838</v>
      </c>
      <c r="S369" s="9">
        <f>IFERROR(INDEX('OP UPL Gap Data'!H:H,(MATCH('UPL UHRIP Analysis by Provider'!$B:$B,'OP UPL Gap Data'!$D:$D,0))),0)</f>
        <v>1610052.8399101794</v>
      </c>
      <c r="T369" s="4">
        <f>IFERROR(INDEX('IP UPL Gap Data'!$H:$H,(MATCH($B:$B,'IP UPL Gap Data'!$D:$D,0))),0)</f>
        <v>3437777.8518533278</v>
      </c>
      <c r="U369" s="4">
        <f>IFERROR(INDEX('OP UPL Gap Data'!I:I,(MATCH('UPL UHRIP Analysis by Provider'!B:B,'OP UPL Gap Data'!D:D,0))),0)</f>
        <v>3681976.7127292044</v>
      </c>
      <c r="V369" s="4">
        <f>IFERROR(INDEX('IP UPL Gap Data'!$N:$N,(MATCH($B:$B,'IP UPL Gap Data'!$D:$D,0))),0)</f>
        <v>0</v>
      </c>
    </row>
    <row r="370" spans="1:22" ht="23.5">
      <c r="A370" s="10" t="s">
        <v>1432</v>
      </c>
      <c r="B370" s="13" t="s">
        <v>1432</v>
      </c>
      <c r="C370" s="11" t="s">
        <v>1433</v>
      </c>
      <c r="D370" s="11"/>
      <c r="E370" s="12" t="s">
        <v>1434</v>
      </c>
      <c r="F370" s="11" t="s">
        <v>226</v>
      </c>
      <c r="G370" s="11" t="s">
        <v>231</v>
      </c>
      <c r="H370" s="13" t="s">
        <v>1637</v>
      </c>
      <c r="I370" s="9">
        <f>IFERROR(INDEX('PGY4 AA Encounters IP OP Split'!$L:$L,(MATCH($B:$B,'PGY4 AA Encounters IP OP Split'!$D:$D,0))),0)</f>
        <v>0</v>
      </c>
      <c r="J370" s="9">
        <f>IFERROR(INDEX('PGY4 AA Encounters IP OP Split'!$M:$M,(MATCH($B:$B,'PGY4 AA Encounters IP OP Split'!$D:$D,0))),0)</f>
        <v>0</v>
      </c>
      <c r="K370" s="9">
        <f t="shared" si="20"/>
        <v>0</v>
      </c>
      <c r="L370" s="71">
        <f>INDEX('Revised PGY4 Percent Increases'!J:J,(MATCH(H:H,'Revised PGY4 Percent Increases'!A:A,0)))</f>
        <v>0.75145192297650854</v>
      </c>
      <c r="M370" s="9">
        <f t="shared" si="21"/>
        <v>0</v>
      </c>
      <c r="N370" s="4">
        <f t="shared" si="22"/>
        <v>0</v>
      </c>
      <c r="O370" s="4">
        <f t="shared" si="23"/>
        <v>0</v>
      </c>
      <c r="P370" s="9">
        <f>IFERROR(INDEX('IP UPL Gap Data'!$I:$I,(MATCH($B:$B,'IP UPL Gap Data'!$D:$D,0))),0)</f>
        <v>107617.14550348588</v>
      </c>
      <c r="Q370" s="9">
        <f>IFERROR(INDEX('IP UPL Gap Data'!$J:$J,(MATCH($B:$B,'IP UPL Gap Data'!$D:$D,0))),0)</f>
        <v>0</v>
      </c>
      <c r="R370" s="9">
        <f>IFERROR(INDEX('OP UPL Gap Data'!G:G,(MATCH('UPL UHRIP Analysis by Provider'!$B:$B,'OP UPL Gap Data'!$D:$D,0))),0)</f>
        <v>0</v>
      </c>
      <c r="S370" s="9">
        <f>IFERROR(INDEX('OP UPL Gap Data'!H:H,(MATCH('UPL UHRIP Analysis by Provider'!$B:$B,'OP UPL Gap Data'!$D:$D,0))),0)</f>
        <v>0</v>
      </c>
      <c r="T370" s="4">
        <f>IFERROR(INDEX('IP UPL Gap Data'!$H:$H,(MATCH($B:$B,'IP UPL Gap Data'!$D:$D,0))),0)</f>
        <v>107617.14550348588</v>
      </c>
      <c r="U370" s="4">
        <f>IFERROR(INDEX('OP UPL Gap Data'!I:I,(MATCH('UPL UHRIP Analysis by Provider'!B:B,'OP UPL Gap Data'!D:D,0))),0)</f>
        <v>0</v>
      </c>
      <c r="V370" s="4">
        <f>IFERROR(INDEX('IP UPL Gap Data'!$N:$N,(MATCH($B:$B,'IP UPL Gap Data'!$D:$D,0))),0)</f>
        <v>0</v>
      </c>
    </row>
    <row r="371" spans="1:22" ht="23.5">
      <c r="A371" s="10" t="s">
        <v>1468</v>
      </c>
      <c r="B371" s="13" t="s">
        <v>1468</v>
      </c>
      <c r="C371" s="11" t="s">
        <v>1469</v>
      </c>
      <c r="D371" s="11"/>
      <c r="E371" s="12" t="s">
        <v>1470</v>
      </c>
      <c r="F371" s="11" t="s">
        <v>226</v>
      </c>
      <c r="G371" s="11" t="s">
        <v>231</v>
      </c>
      <c r="H371" s="13" t="s">
        <v>1637</v>
      </c>
      <c r="I371" s="9">
        <f>IFERROR(INDEX('PGY4 AA Encounters IP OP Split'!$L:$L,(MATCH($B:$B,'PGY4 AA Encounters IP OP Split'!$D:$D,0))),0)</f>
        <v>588047.66790914058</v>
      </c>
      <c r="J371" s="9">
        <f>IFERROR(INDEX('PGY4 AA Encounters IP OP Split'!$M:$M,(MATCH($B:$B,'PGY4 AA Encounters IP OP Split'!$D:$D,0))),0)</f>
        <v>0</v>
      </c>
      <c r="K371" s="9">
        <f t="shared" si="20"/>
        <v>588047.66790914058</v>
      </c>
      <c r="L371" s="71">
        <f>INDEX('Revised PGY4 Percent Increases'!J:J,(MATCH(H:H,'Revised PGY4 Percent Increases'!A:A,0)))</f>
        <v>0.75145192297650854</v>
      </c>
      <c r="M371" s="9">
        <f t="shared" si="21"/>
        <v>441889.55085217499</v>
      </c>
      <c r="N371" s="4">
        <f t="shared" si="22"/>
        <v>441889.55085217499</v>
      </c>
      <c r="O371" s="4">
        <f t="shared" si="23"/>
        <v>0</v>
      </c>
      <c r="P371" s="9">
        <f>IFERROR(INDEX('IP UPL Gap Data'!$I:$I,(MATCH($B:$B,'IP UPL Gap Data'!$D:$D,0))),0)</f>
        <v>1306358.9359127095</v>
      </c>
      <c r="Q371" s="9">
        <f>IFERROR(INDEX('IP UPL Gap Data'!$J:$J,(MATCH($B:$B,'IP UPL Gap Data'!$D:$D,0))),0)</f>
        <v>783889.78</v>
      </c>
      <c r="R371" s="9">
        <f>IFERROR(INDEX('OP UPL Gap Data'!G:G,(MATCH('UPL UHRIP Analysis by Provider'!$B:$B,'OP UPL Gap Data'!$D:$D,0))),0)</f>
        <v>0</v>
      </c>
      <c r="S371" s="9">
        <f>IFERROR(INDEX('OP UPL Gap Data'!H:H,(MATCH('UPL UHRIP Analysis by Provider'!$B:$B,'OP UPL Gap Data'!$D:$D,0))),0)</f>
        <v>0</v>
      </c>
      <c r="T371" s="4">
        <f>IFERROR(INDEX('IP UPL Gap Data'!$H:$H,(MATCH($B:$B,'IP UPL Gap Data'!$D:$D,0))),0)</f>
        <v>522469.15591270942</v>
      </c>
      <c r="U371" s="4">
        <f>IFERROR(INDEX('OP UPL Gap Data'!I:I,(MATCH('UPL UHRIP Analysis by Provider'!B:B,'OP UPL Gap Data'!D:D,0))),0)</f>
        <v>0</v>
      </c>
      <c r="V371" s="4">
        <f>IFERROR(INDEX('IP UPL Gap Data'!$N:$N,(MATCH($B:$B,'IP UPL Gap Data'!$D:$D,0))),0)</f>
        <v>0</v>
      </c>
    </row>
    <row r="372" spans="1:22" ht="23.5">
      <c r="A372" s="10" t="s">
        <v>1474</v>
      </c>
      <c r="B372" s="13" t="s">
        <v>1474</v>
      </c>
      <c r="C372" s="11" t="s">
        <v>1475</v>
      </c>
      <c r="D372" s="11"/>
      <c r="E372" s="12" t="s">
        <v>1476</v>
      </c>
      <c r="F372" s="11" t="s">
        <v>226</v>
      </c>
      <c r="G372" s="11" t="s">
        <v>231</v>
      </c>
      <c r="H372" s="13" t="s">
        <v>1637</v>
      </c>
      <c r="I372" s="9">
        <f>IFERROR(INDEX('PGY4 AA Encounters IP OP Split'!$L:$L,(MATCH($B:$B,'PGY4 AA Encounters IP OP Split'!$D:$D,0))),0)</f>
        <v>469275.86032192997</v>
      </c>
      <c r="J372" s="9">
        <f>IFERROR(INDEX('PGY4 AA Encounters IP OP Split'!$M:$M,(MATCH($B:$B,'PGY4 AA Encounters IP OP Split'!$D:$D,0))),0)</f>
        <v>0</v>
      </c>
      <c r="K372" s="9">
        <f t="shared" si="20"/>
        <v>469275.86032192997</v>
      </c>
      <c r="L372" s="71">
        <f>INDEX('Revised PGY4 Percent Increases'!J:J,(MATCH(H:H,'Revised PGY4 Percent Increases'!A:A,0)))</f>
        <v>0.75145192297650854</v>
      </c>
      <c r="M372" s="9">
        <f t="shared" si="21"/>
        <v>352638.24764536967</v>
      </c>
      <c r="N372" s="4">
        <f t="shared" si="22"/>
        <v>352638.24764536967</v>
      </c>
      <c r="O372" s="4">
        <f t="shared" si="23"/>
        <v>0</v>
      </c>
      <c r="P372" s="9">
        <f>IFERROR(INDEX('IP UPL Gap Data'!$I:$I,(MATCH($B:$B,'IP UPL Gap Data'!$D:$D,0))),0)</f>
        <v>991730.85438077245</v>
      </c>
      <c r="Q372" s="9">
        <f>IFERROR(INDEX('IP UPL Gap Data'!$J:$J,(MATCH($B:$B,'IP UPL Gap Data'!$D:$D,0))),0)</f>
        <v>293059.27994011971</v>
      </c>
      <c r="R372" s="9">
        <f>IFERROR(INDEX('OP UPL Gap Data'!G:G,(MATCH('UPL UHRIP Analysis by Provider'!$B:$B,'OP UPL Gap Data'!$D:$D,0))),0)</f>
        <v>0</v>
      </c>
      <c r="S372" s="9">
        <f>IFERROR(INDEX('OP UPL Gap Data'!H:H,(MATCH('UPL UHRIP Analysis by Provider'!$B:$B,'OP UPL Gap Data'!$D:$D,0))),0)</f>
        <v>0</v>
      </c>
      <c r="T372" s="4">
        <f>IFERROR(INDEX('IP UPL Gap Data'!$H:$H,(MATCH($B:$B,'IP UPL Gap Data'!$D:$D,0))),0)</f>
        <v>698671.57444065274</v>
      </c>
      <c r="U372" s="4">
        <f>IFERROR(INDEX('OP UPL Gap Data'!I:I,(MATCH('UPL UHRIP Analysis by Provider'!B:B,'OP UPL Gap Data'!D:D,0))),0)</f>
        <v>0</v>
      </c>
      <c r="V372" s="4">
        <f>IFERROR(INDEX('IP UPL Gap Data'!$N:$N,(MATCH($B:$B,'IP UPL Gap Data'!$D:$D,0))),0)</f>
        <v>0</v>
      </c>
    </row>
    <row r="373" spans="1:22">
      <c r="A373" s="10" t="s">
        <v>115</v>
      </c>
      <c r="B373" s="13" t="s">
        <v>115</v>
      </c>
      <c r="C373" s="11" t="s">
        <v>116</v>
      </c>
      <c r="D373" s="11"/>
      <c r="E373" s="12" t="s">
        <v>117</v>
      </c>
      <c r="F373" s="11" t="s">
        <v>1529</v>
      </c>
      <c r="G373" s="11" t="s">
        <v>231</v>
      </c>
      <c r="H373" s="13" t="s">
        <v>1640</v>
      </c>
      <c r="I373" s="9">
        <f>IFERROR(INDEX('PGY4 AA Encounters IP OP Split'!$L:$L,(MATCH($B:$B,'PGY4 AA Encounters IP OP Split'!$D:$D,0))),0)</f>
        <v>1002749.3195266138</v>
      </c>
      <c r="J373" s="9">
        <f>IFERROR(INDEX('PGY4 AA Encounters IP OP Split'!$M:$M,(MATCH($B:$B,'PGY4 AA Encounters IP OP Split'!$D:$D,0))),0)</f>
        <v>1132263.2587564869</v>
      </c>
      <c r="K373" s="9">
        <f t="shared" si="20"/>
        <v>2135012.5782831009</v>
      </c>
      <c r="L373" s="71">
        <f>INDEX('Revised PGY4 Percent Increases'!J:J,(MATCH(H:H,'Revised PGY4 Percent Increases'!A:A,0)))</f>
        <v>0.474206997923172</v>
      </c>
      <c r="M373" s="9">
        <f t="shared" si="21"/>
        <v>1012437.9052758405</v>
      </c>
      <c r="N373" s="4">
        <f t="shared" si="22"/>
        <v>475510.7444822191</v>
      </c>
      <c r="O373" s="4">
        <f t="shared" si="23"/>
        <v>536927.16079362133</v>
      </c>
      <c r="P373" s="9">
        <f>IFERROR(INDEX('IP UPL Gap Data'!$I:$I,(MATCH($B:$B,'IP UPL Gap Data'!$D:$D,0))),0)</f>
        <v>1807389.5344252954</v>
      </c>
      <c r="Q373" s="9">
        <f>IFERROR(INDEX('IP UPL Gap Data'!$J:$J,(MATCH($B:$B,'IP UPL Gap Data'!$D:$D,0))),0)</f>
        <v>843035.2919999999</v>
      </c>
      <c r="R373" s="9">
        <f>IFERROR(INDEX('OP UPL Gap Data'!G:G,(MATCH('UPL UHRIP Analysis by Provider'!$B:$B,'OP UPL Gap Data'!$D:$D,0))),0)</f>
        <v>1211301.9312635474</v>
      </c>
      <c r="S373" s="9">
        <f>IFERROR(INDEX('OP UPL Gap Data'!H:H,(MATCH('UPL UHRIP Analysis by Provider'!$B:$B,'OP UPL Gap Data'!$D:$D,0))),0)</f>
        <v>657833.53500000015</v>
      </c>
      <c r="T373" s="4">
        <f>IFERROR(INDEX('IP UPL Gap Data'!$H:$H,(MATCH($B:$B,'IP UPL Gap Data'!$D:$D,0))),0)</f>
        <v>964354.24242529552</v>
      </c>
      <c r="U373" s="4">
        <f>IFERROR(INDEX('OP UPL Gap Data'!I:I,(MATCH('UPL UHRIP Analysis by Provider'!B:B,'OP UPL Gap Data'!D:D,0))),0)</f>
        <v>553468.39626354724</v>
      </c>
      <c r="V373" s="4">
        <f>IFERROR(INDEX('IP UPL Gap Data'!$N:$N,(MATCH($B:$B,'IP UPL Gap Data'!$D:$D,0))),0)</f>
        <v>0</v>
      </c>
    </row>
    <row r="374" spans="1:22">
      <c r="A374" s="10" t="s">
        <v>175</v>
      </c>
      <c r="B374" s="13" t="s">
        <v>175</v>
      </c>
      <c r="C374" s="11" t="s">
        <v>176</v>
      </c>
      <c r="D374" s="11"/>
      <c r="E374" s="12" t="s">
        <v>177</v>
      </c>
      <c r="F374" s="11" t="s">
        <v>1529</v>
      </c>
      <c r="G374" s="11" t="s">
        <v>231</v>
      </c>
      <c r="H374" s="13" t="s">
        <v>1640</v>
      </c>
      <c r="I374" s="9">
        <f>IFERROR(INDEX('PGY4 AA Encounters IP OP Split'!$L:$L,(MATCH($B:$B,'PGY4 AA Encounters IP OP Split'!$D:$D,0))),0)</f>
        <v>102554.89364419915</v>
      </c>
      <c r="J374" s="9">
        <f>IFERROR(INDEX('PGY4 AA Encounters IP OP Split'!$M:$M,(MATCH($B:$B,'PGY4 AA Encounters IP OP Split'!$D:$D,0))),0)</f>
        <v>312376.2028163675</v>
      </c>
      <c r="K374" s="9">
        <f t="shared" si="20"/>
        <v>414931.09646056662</v>
      </c>
      <c r="L374" s="71">
        <f>INDEX('Revised PGY4 Percent Increases'!J:J,(MATCH(H:H,'Revised PGY4 Percent Increases'!A:A,0)))</f>
        <v>0.474206997923172</v>
      </c>
      <c r="M374" s="9">
        <f t="shared" si="21"/>
        <v>196763.22959753539</v>
      </c>
      <c r="N374" s="4">
        <f t="shared" si="22"/>
        <v>48632.248237345877</v>
      </c>
      <c r="O374" s="4">
        <f t="shared" si="23"/>
        <v>148130.98136018953</v>
      </c>
      <c r="P374" s="9">
        <f>IFERROR(INDEX('IP UPL Gap Data'!$I:$I,(MATCH($B:$B,'IP UPL Gap Data'!$D:$D,0))),0)</f>
        <v>51470.512505044746</v>
      </c>
      <c r="Q374" s="9">
        <f>IFERROR(INDEX('IP UPL Gap Data'!$J:$J,(MATCH($B:$B,'IP UPL Gap Data'!$D:$D,0))),0)</f>
        <v>27042.107933884297</v>
      </c>
      <c r="R374" s="9">
        <f>IFERROR(INDEX('OP UPL Gap Data'!G:G,(MATCH('UPL UHRIP Analysis by Provider'!$B:$B,'OP UPL Gap Data'!$D:$D,0))),0)</f>
        <v>255257.38167664761</v>
      </c>
      <c r="S374" s="9">
        <f>IFERROR(INDEX('OP UPL Gap Data'!H:H,(MATCH('UPL UHRIP Analysis by Provider'!$B:$B,'OP UPL Gap Data'!$D:$D,0))),0)</f>
        <v>258155.18665289253</v>
      </c>
      <c r="T374" s="4">
        <f>IFERROR(INDEX('IP UPL Gap Data'!$H:$H,(MATCH($B:$B,'IP UPL Gap Data'!$D:$D,0))),0)</f>
        <v>24428.404571160449</v>
      </c>
      <c r="U374" s="4">
        <f>IFERROR(INDEX('OP UPL Gap Data'!I:I,(MATCH('UPL UHRIP Analysis by Provider'!B:B,'OP UPL Gap Data'!D:D,0))),0)</f>
        <v>-2897.8049762449227</v>
      </c>
      <c r="V374" s="4">
        <f>IFERROR(INDEX('IP UPL Gap Data'!$N:$N,(MATCH($B:$B,'IP UPL Gap Data'!$D:$D,0))),0)</f>
        <v>0</v>
      </c>
    </row>
    <row r="375" spans="1:22" ht="23.5">
      <c r="A375" s="10" t="s">
        <v>342</v>
      </c>
      <c r="B375" s="13" t="s">
        <v>342</v>
      </c>
      <c r="C375" s="11" t="s">
        <v>343</v>
      </c>
      <c r="D375" s="11"/>
      <c r="E375" s="12" t="s">
        <v>344</v>
      </c>
      <c r="F375" s="11" t="s">
        <v>1529</v>
      </c>
      <c r="G375" s="11" t="s">
        <v>231</v>
      </c>
      <c r="H375" s="13" t="s">
        <v>1640</v>
      </c>
      <c r="I375" s="9">
        <f>IFERROR(INDEX('PGY4 AA Encounters IP OP Split'!$L:$L,(MATCH($B:$B,'PGY4 AA Encounters IP OP Split'!$D:$D,0))),0)</f>
        <v>186663.38052372474</v>
      </c>
      <c r="J375" s="9">
        <f>IFERROR(INDEX('PGY4 AA Encounters IP OP Split'!$M:$M,(MATCH($B:$B,'PGY4 AA Encounters IP OP Split'!$D:$D,0))),0)</f>
        <v>237140.72896430423</v>
      </c>
      <c r="K375" s="9">
        <f t="shared" si="20"/>
        <v>423804.10948802897</v>
      </c>
      <c r="L375" s="71">
        <f>INDEX('Revised PGY4 Percent Increases'!J:J,(MATCH(H:H,'Revised PGY4 Percent Increases'!A:A,0)))</f>
        <v>0.474206997923172</v>
      </c>
      <c r="M375" s="9">
        <f t="shared" si="21"/>
        <v>200970.87446782153</v>
      </c>
      <c r="N375" s="4">
        <f t="shared" si="22"/>
        <v>88517.08130034621</v>
      </c>
      <c r="O375" s="4">
        <f t="shared" si="23"/>
        <v>112453.79316747531</v>
      </c>
      <c r="P375" s="9">
        <f>IFERROR(INDEX('IP UPL Gap Data'!$I:$I,(MATCH($B:$B,'IP UPL Gap Data'!$D:$D,0))),0)</f>
        <v>107523.37775651408</v>
      </c>
      <c r="Q375" s="9">
        <f>IFERROR(INDEX('IP UPL Gap Data'!$J:$J,(MATCH($B:$B,'IP UPL Gap Data'!$D:$D,0))),0)</f>
        <v>98472.320999999996</v>
      </c>
      <c r="R375" s="9">
        <f>IFERROR(INDEX('OP UPL Gap Data'!G:G,(MATCH('UPL UHRIP Analysis by Provider'!$B:$B,'OP UPL Gap Data'!$D:$D,0))),0)</f>
        <v>57717.429013042944</v>
      </c>
      <c r="S375" s="9">
        <f>IFERROR(INDEX('OP UPL Gap Data'!H:H,(MATCH('UPL UHRIP Analysis by Provider'!$B:$B,'OP UPL Gap Data'!$D:$D,0))),0)</f>
        <v>159445.989</v>
      </c>
      <c r="T375" s="4">
        <f>IFERROR(INDEX('IP UPL Gap Data'!$H:$H,(MATCH($B:$B,'IP UPL Gap Data'!$D:$D,0))),0)</f>
        <v>9051.0567565140809</v>
      </c>
      <c r="U375" s="4">
        <f>IFERROR(INDEX('OP UPL Gap Data'!I:I,(MATCH('UPL UHRIP Analysis by Provider'!B:B,'OP UPL Gap Data'!D:D,0))),0)</f>
        <v>-101728.55998695706</v>
      </c>
      <c r="V375" s="4">
        <f>IFERROR(INDEX('IP UPL Gap Data'!$N:$N,(MATCH($B:$B,'IP UPL Gap Data'!$D:$D,0))),0)</f>
        <v>0</v>
      </c>
    </row>
    <row r="376" spans="1:22" ht="23.5">
      <c r="A376" s="10" t="s">
        <v>345</v>
      </c>
      <c r="B376" s="13" t="s">
        <v>345</v>
      </c>
      <c r="C376" s="11" t="s">
        <v>346</v>
      </c>
      <c r="D376" s="11"/>
      <c r="E376" s="12" t="s">
        <v>347</v>
      </c>
      <c r="F376" s="11" t="s">
        <v>1529</v>
      </c>
      <c r="G376" s="11" t="s">
        <v>231</v>
      </c>
      <c r="H376" s="13" t="s">
        <v>1640</v>
      </c>
      <c r="I376" s="9">
        <f>IFERROR(INDEX('PGY4 AA Encounters IP OP Split'!$L:$L,(MATCH($B:$B,'PGY4 AA Encounters IP OP Split'!$D:$D,0))),0)</f>
        <v>69972.16898455839</v>
      </c>
      <c r="J376" s="9">
        <f>IFERROR(INDEX('PGY4 AA Encounters IP OP Split'!$M:$M,(MATCH($B:$B,'PGY4 AA Encounters IP OP Split'!$D:$D,0))),0)</f>
        <v>6375.8459232153336</v>
      </c>
      <c r="K376" s="9">
        <f t="shared" si="20"/>
        <v>76348.01490777373</v>
      </c>
      <c r="L376" s="71">
        <f>INDEX('Revised PGY4 Percent Increases'!J:J,(MATCH(H:H,'Revised PGY4 Percent Increases'!A:A,0)))</f>
        <v>0.474206997923172</v>
      </c>
      <c r="M376" s="9">
        <f t="shared" si="21"/>
        <v>36204.762946808965</v>
      </c>
      <c r="N376" s="4">
        <f t="shared" si="22"/>
        <v>33181.292192340319</v>
      </c>
      <c r="O376" s="4">
        <f t="shared" si="23"/>
        <v>3023.4707544686385</v>
      </c>
      <c r="P376" s="9">
        <f>IFERROR(INDEX('IP UPL Gap Data'!$I:$I,(MATCH($B:$B,'IP UPL Gap Data'!$D:$D,0))),0)</f>
        <v>6266.408888813361</v>
      </c>
      <c r="Q376" s="9">
        <f>IFERROR(INDEX('IP UPL Gap Data'!$J:$J,(MATCH($B:$B,'IP UPL Gap Data'!$D:$D,0))),0)</f>
        <v>2922.3140495867769</v>
      </c>
      <c r="R376" s="9">
        <f>IFERROR(INDEX('OP UPL Gap Data'!G:G,(MATCH('UPL UHRIP Analysis by Provider'!$B:$B,'OP UPL Gap Data'!$D:$D,0))),0)</f>
        <v>30990.359384213891</v>
      </c>
      <c r="S376" s="9">
        <f>IFERROR(INDEX('OP UPL Gap Data'!H:H,(MATCH('UPL UHRIP Analysis by Provider'!$B:$B,'OP UPL Gap Data'!$D:$D,0))),0)</f>
        <v>27015.587933884297</v>
      </c>
      <c r="T376" s="4">
        <f>IFERROR(INDEX('IP UPL Gap Data'!$H:$H,(MATCH($B:$B,'IP UPL Gap Data'!$D:$D,0))),0)</f>
        <v>3344.0948392265841</v>
      </c>
      <c r="U376" s="4">
        <f>IFERROR(INDEX('OP UPL Gap Data'!I:I,(MATCH('UPL UHRIP Analysis by Provider'!B:B,'OP UPL Gap Data'!D:D,0))),0)</f>
        <v>3974.7714503295938</v>
      </c>
      <c r="V376" s="4">
        <f>IFERROR(INDEX('IP UPL Gap Data'!$N:$N,(MATCH($B:$B,'IP UPL Gap Data'!$D:$D,0))),0)</f>
        <v>0</v>
      </c>
    </row>
    <row r="377" spans="1:22">
      <c r="A377" s="10" t="s">
        <v>351</v>
      </c>
      <c r="B377" s="13" t="s">
        <v>351</v>
      </c>
      <c r="C377" s="11" t="s">
        <v>352</v>
      </c>
      <c r="D377" s="11"/>
      <c r="E377" s="12" t="s">
        <v>353</v>
      </c>
      <c r="F377" s="11" t="s">
        <v>1529</v>
      </c>
      <c r="G377" s="11" t="s">
        <v>231</v>
      </c>
      <c r="H377" s="13" t="s">
        <v>1640</v>
      </c>
      <c r="I377" s="9">
        <f>IFERROR(INDEX('PGY4 AA Encounters IP OP Split'!$L:$L,(MATCH($B:$B,'PGY4 AA Encounters IP OP Split'!$D:$D,0))),0)</f>
        <v>11633.536154684369</v>
      </c>
      <c r="J377" s="9">
        <f>IFERROR(INDEX('PGY4 AA Encounters IP OP Split'!$M:$M,(MATCH($B:$B,'PGY4 AA Encounters IP OP Split'!$D:$D,0))),0)</f>
        <v>92661.530830627074</v>
      </c>
      <c r="K377" s="9">
        <f t="shared" si="20"/>
        <v>104295.06698531144</v>
      </c>
      <c r="L377" s="71">
        <f>INDEX('Revised PGY4 Percent Increases'!J:J,(MATCH(H:H,'Revised PGY4 Percent Increases'!A:A,0)))</f>
        <v>0.474206997923172</v>
      </c>
      <c r="M377" s="9">
        <f t="shared" si="21"/>
        <v>49457.450613300665</v>
      </c>
      <c r="N377" s="4">
        <f t="shared" si="22"/>
        <v>5516.704255143557</v>
      </c>
      <c r="O377" s="4">
        <f t="shared" si="23"/>
        <v>43940.746358157114</v>
      </c>
      <c r="P377" s="9">
        <f>IFERROR(INDEX('IP UPL Gap Data'!$I:$I,(MATCH($B:$B,'IP UPL Gap Data'!$D:$D,0))),0)</f>
        <v>0</v>
      </c>
      <c r="Q377" s="9">
        <f>IFERROR(INDEX('IP UPL Gap Data'!$J:$J,(MATCH($B:$B,'IP UPL Gap Data'!$D:$D,0))),0)</f>
        <v>0</v>
      </c>
      <c r="R377" s="9">
        <f>IFERROR(INDEX('OP UPL Gap Data'!G:G,(MATCH('UPL UHRIP Analysis by Provider'!$B:$B,'OP UPL Gap Data'!$D:$D,0))),0)</f>
        <v>138123.9403578316</v>
      </c>
      <c r="S377" s="9">
        <f>IFERROR(INDEX('OP UPL Gap Data'!H:H,(MATCH('UPL UHRIP Analysis by Provider'!$B:$B,'OP UPL Gap Data'!$D:$D,0))),0)</f>
        <v>71557.115123966927</v>
      </c>
      <c r="T377" s="4">
        <f>IFERROR(INDEX('IP UPL Gap Data'!$H:$H,(MATCH($B:$B,'IP UPL Gap Data'!$D:$D,0))),0)</f>
        <v>0</v>
      </c>
      <c r="U377" s="4">
        <f>IFERROR(INDEX('OP UPL Gap Data'!I:I,(MATCH('UPL UHRIP Analysis by Provider'!B:B,'OP UPL Gap Data'!D:D,0))),0)</f>
        <v>66566.825233864671</v>
      </c>
      <c r="V377" s="4">
        <f>IFERROR(INDEX('IP UPL Gap Data'!$N:$N,(MATCH($B:$B,'IP UPL Gap Data'!$D:$D,0))),0)</f>
        <v>0</v>
      </c>
    </row>
    <row r="378" spans="1:22" ht="23.5">
      <c r="A378" s="10" t="s">
        <v>354</v>
      </c>
      <c r="B378" s="13" t="s">
        <v>354</v>
      </c>
      <c r="C378" s="11" t="s">
        <v>355</v>
      </c>
      <c r="D378" s="11"/>
      <c r="E378" s="12" t="s">
        <v>356</v>
      </c>
      <c r="F378" s="11" t="s">
        <v>1529</v>
      </c>
      <c r="G378" s="11" t="s">
        <v>231</v>
      </c>
      <c r="H378" s="13" t="s">
        <v>1640</v>
      </c>
      <c r="I378" s="9">
        <f>IFERROR(INDEX('PGY4 AA Encounters IP OP Split'!$L:$L,(MATCH($B:$B,'PGY4 AA Encounters IP OP Split'!$D:$D,0))),0)</f>
        <v>73619.397249307003</v>
      </c>
      <c r="J378" s="9">
        <f>IFERROR(INDEX('PGY4 AA Encounters IP OP Split'!$M:$M,(MATCH($B:$B,'PGY4 AA Encounters IP OP Split'!$D:$D,0))),0)</f>
        <v>209747.45022764034</v>
      </c>
      <c r="K378" s="9">
        <f t="shared" si="20"/>
        <v>283366.84747694735</v>
      </c>
      <c r="L378" s="71">
        <f>INDEX('Revised PGY4 Percent Increases'!J:J,(MATCH(H:H,'Revised PGY4 Percent Increases'!A:A,0)))</f>
        <v>0.474206997923172</v>
      </c>
      <c r="M378" s="9">
        <f t="shared" si="21"/>
        <v>134374.54205299658</v>
      </c>
      <c r="N378" s="4">
        <f t="shared" si="22"/>
        <v>34910.833358507298</v>
      </c>
      <c r="O378" s="4">
        <f t="shared" si="23"/>
        <v>99463.708694489265</v>
      </c>
      <c r="P378" s="9">
        <f>IFERROR(INDEX('IP UPL Gap Data'!$I:$I,(MATCH($B:$B,'IP UPL Gap Data'!$D:$D,0))),0)</f>
        <v>31629.184032510439</v>
      </c>
      <c r="Q378" s="9">
        <f>IFERROR(INDEX('IP UPL Gap Data'!$J:$J,(MATCH($B:$B,'IP UPL Gap Data'!$D:$D,0))),0)</f>
        <v>15278.98</v>
      </c>
      <c r="R378" s="9">
        <f>IFERROR(INDEX('OP UPL Gap Data'!G:G,(MATCH('UPL UHRIP Analysis by Provider'!$B:$B,'OP UPL Gap Data'!$D:$D,0))),0)</f>
        <v>214747.83699708935</v>
      </c>
      <c r="S378" s="9">
        <f>IFERROR(INDEX('OP UPL Gap Data'!H:H,(MATCH('UPL UHRIP Analysis by Provider'!$B:$B,'OP UPL Gap Data'!$D:$D,0))),0)</f>
        <v>127871.46</v>
      </c>
      <c r="T378" s="4">
        <f>IFERROR(INDEX('IP UPL Gap Data'!$H:$H,(MATCH($B:$B,'IP UPL Gap Data'!$D:$D,0))),0)</f>
        <v>16350.204032510439</v>
      </c>
      <c r="U378" s="4">
        <f>IFERROR(INDEX('OP UPL Gap Data'!I:I,(MATCH('UPL UHRIP Analysis by Provider'!B:B,'OP UPL Gap Data'!D:D,0))),0)</f>
        <v>86876.376997089348</v>
      </c>
      <c r="V378" s="4">
        <f>IFERROR(INDEX('IP UPL Gap Data'!$N:$N,(MATCH($B:$B,'IP UPL Gap Data'!$D:$D,0))),0)</f>
        <v>0</v>
      </c>
    </row>
    <row r="379" spans="1:22">
      <c r="A379" s="10" t="s">
        <v>541</v>
      </c>
      <c r="B379" s="13" t="s">
        <v>541</v>
      </c>
      <c r="C379" s="11" t="s">
        <v>542</v>
      </c>
      <c r="D379" s="11"/>
      <c r="E379" s="12" t="s">
        <v>543</v>
      </c>
      <c r="F379" s="11" t="s">
        <v>1529</v>
      </c>
      <c r="G379" s="11" t="s">
        <v>231</v>
      </c>
      <c r="H379" s="13" t="s">
        <v>1640</v>
      </c>
      <c r="I379" s="9">
        <f>IFERROR(INDEX('PGY4 AA Encounters IP OP Split'!$L:$L,(MATCH($B:$B,'PGY4 AA Encounters IP OP Split'!$D:$D,0))),0)</f>
        <v>593117.8566012003</v>
      </c>
      <c r="J379" s="9">
        <f>IFERROR(INDEX('PGY4 AA Encounters IP OP Split'!$M:$M,(MATCH($B:$B,'PGY4 AA Encounters IP OP Split'!$D:$D,0))),0)</f>
        <v>215368.99174300255</v>
      </c>
      <c r="K379" s="9">
        <f t="shared" si="20"/>
        <v>808486.84834420285</v>
      </c>
      <c r="L379" s="71">
        <f>INDEX('Revised PGY4 Percent Increases'!J:J,(MATCH(H:H,'Revised PGY4 Percent Increases'!A:A,0)))</f>
        <v>0.474206997923172</v>
      </c>
      <c r="M379" s="9">
        <f t="shared" si="21"/>
        <v>383390.12121367129</v>
      </c>
      <c r="N379" s="4">
        <f t="shared" si="22"/>
        <v>281260.6381934816</v>
      </c>
      <c r="O379" s="4">
        <f t="shared" si="23"/>
        <v>102129.48302018965</v>
      </c>
      <c r="P379" s="9">
        <f>IFERROR(INDEX('IP UPL Gap Data'!$I:$I,(MATCH($B:$B,'IP UPL Gap Data'!$D:$D,0))),0)</f>
        <v>777999.23909993691</v>
      </c>
      <c r="Q379" s="9">
        <f>IFERROR(INDEX('IP UPL Gap Data'!$J:$J,(MATCH($B:$B,'IP UPL Gap Data'!$D:$D,0))),0)</f>
        <v>592353.76103305782</v>
      </c>
      <c r="R379" s="9">
        <f>IFERROR(INDEX('OP UPL Gap Data'!G:G,(MATCH('UPL UHRIP Analysis by Provider'!$B:$B,'OP UPL Gap Data'!$D:$D,0))),0)</f>
        <v>85499.491583865471</v>
      </c>
      <c r="S379" s="9">
        <f>IFERROR(INDEX('OP UPL Gap Data'!H:H,(MATCH('UPL UHRIP Analysis by Provider'!$B:$B,'OP UPL Gap Data'!$D:$D,0))),0)</f>
        <v>169257.13301652894</v>
      </c>
      <c r="T379" s="4">
        <f>IFERROR(INDEX('IP UPL Gap Data'!$H:$H,(MATCH($B:$B,'IP UPL Gap Data'!$D:$D,0))),0)</f>
        <v>185645.47806687909</v>
      </c>
      <c r="U379" s="4">
        <f>IFERROR(INDEX('OP UPL Gap Data'!I:I,(MATCH('UPL UHRIP Analysis by Provider'!B:B,'OP UPL Gap Data'!D:D,0))),0)</f>
        <v>-83757.641432663469</v>
      </c>
      <c r="V379" s="4">
        <f>IFERROR(INDEX('IP UPL Gap Data'!$N:$N,(MATCH($B:$B,'IP UPL Gap Data'!$D:$D,0))),0)</f>
        <v>0</v>
      </c>
    </row>
    <row r="380" spans="1:22">
      <c r="A380" s="10" t="s">
        <v>547</v>
      </c>
      <c r="B380" s="13" t="s">
        <v>547</v>
      </c>
      <c r="C380" s="11" t="s">
        <v>548</v>
      </c>
      <c r="D380" s="11"/>
      <c r="E380" s="12" t="s">
        <v>549</v>
      </c>
      <c r="F380" s="11" t="s">
        <v>1529</v>
      </c>
      <c r="G380" s="11" t="s">
        <v>231</v>
      </c>
      <c r="H380" s="13" t="s">
        <v>1640</v>
      </c>
      <c r="I380" s="9">
        <f>IFERROR(INDEX('PGY4 AA Encounters IP OP Split'!$L:$L,(MATCH($B:$B,'PGY4 AA Encounters IP OP Split'!$D:$D,0))),0)</f>
        <v>3100517.7929603499</v>
      </c>
      <c r="J380" s="9">
        <f>IFERROR(INDEX('PGY4 AA Encounters IP OP Split'!$M:$M,(MATCH($B:$B,'PGY4 AA Encounters IP OP Split'!$D:$D,0))),0)</f>
        <v>1758433.6284269881</v>
      </c>
      <c r="K380" s="9">
        <f t="shared" si="20"/>
        <v>4858951.4213873381</v>
      </c>
      <c r="L380" s="71">
        <f>INDEX('Revised PGY4 Percent Increases'!J:J,(MATCH(H:H,'Revised PGY4 Percent Increases'!A:A,0)))</f>
        <v>0.474206997923172</v>
      </c>
      <c r="M380" s="9">
        <f t="shared" si="21"/>
        <v>2304148.766590619</v>
      </c>
      <c r="N380" s="4">
        <f t="shared" si="22"/>
        <v>1470287.2346071065</v>
      </c>
      <c r="O380" s="4">
        <f t="shared" si="23"/>
        <v>833861.53198351257</v>
      </c>
      <c r="P380" s="9">
        <f>IFERROR(INDEX('IP UPL Gap Data'!$I:$I,(MATCH($B:$B,'IP UPL Gap Data'!$D:$D,0))),0)</f>
        <v>2773800.3929933105</v>
      </c>
      <c r="Q380" s="9">
        <f>IFERROR(INDEX('IP UPL Gap Data'!$J:$J,(MATCH($B:$B,'IP UPL Gap Data'!$D:$D,0))),0)</f>
        <v>2779608.5780165289</v>
      </c>
      <c r="R380" s="9">
        <f>IFERROR(INDEX('OP UPL Gap Data'!G:G,(MATCH('UPL UHRIP Analysis by Provider'!$B:$B,'OP UPL Gap Data'!$D:$D,0))),0)</f>
        <v>3471182.4109159401</v>
      </c>
      <c r="S380" s="9">
        <f>IFERROR(INDEX('OP UPL Gap Data'!H:H,(MATCH('UPL UHRIP Analysis by Provider'!$B:$B,'OP UPL Gap Data'!$D:$D,0))),0)</f>
        <v>1141577.3173140497</v>
      </c>
      <c r="T380" s="4">
        <f>IFERROR(INDEX('IP UPL Gap Data'!$H:$H,(MATCH($B:$B,'IP UPL Gap Data'!$D:$D,0))),0)</f>
        <v>-5808.1850232183933</v>
      </c>
      <c r="U380" s="4">
        <f>IFERROR(INDEX('OP UPL Gap Data'!I:I,(MATCH('UPL UHRIP Analysis by Provider'!B:B,'OP UPL Gap Data'!D:D,0))),0)</f>
        <v>2329605.0936018904</v>
      </c>
      <c r="V380" s="4">
        <f>IFERROR(INDEX('IP UPL Gap Data'!$N:$N,(MATCH($B:$B,'IP UPL Gap Data'!$D:$D,0))),0)</f>
        <v>0</v>
      </c>
    </row>
    <row r="381" spans="1:22">
      <c r="A381" s="10" t="s">
        <v>721</v>
      </c>
      <c r="B381" s="13" t="s">
        <v>721</v>
      </c>
      <c r="C381" s="11" t="s">
        <v>722</v>
      </c>
      <c r="D381" s="11"/>
      <c r="E381" s="12" t="s">
        <v>723</v>
      </c>
      <c r="F381" s="11" t="s">
        <v>1529</v>
      </c>
      <c r="G381" s="11" t="s">
        <v>231</v>
      </c>
      <c r="H381" s="13" t="s">
        <v>1640</v>
      </c>
      <c r="I381" s="9">
        <f>IFERROR(INDEX('PGY4 AA Encounters IP OP Split'!$L:$L,(MATCH($B:$B,'PGY4 AA Encounters IP OP Split'!$D:$D,0))),0)</f>
        <v>326979.00387193495</v>
      </c>
      <c r="J381" s="9">
        <f>IFERROR(INDEX('PGY4 AA Encounters IP OP Split'!$M:$M,(MATCH($B:$B,'PGY4 AA Encounters IP OP Split'!$D:$D,0))),0)</f>
        <v>596730.55677445279</v>
      </c>
      <c r="K381" s="9">
        <f t="shared" si="20"/>
        <v>923709.56064638775</v>
      </c>
      <c r="L381" s="71">
        <f>INDEX('Revised PGY4 Percent Increases'!J:J,(MATCH(H:H,'Revised PGY4 Percent Increases'!A:A,0)))</f>
        <v>0.474206997923172</v>
      </c>
      <c r="M381" s="9">
        <f t="shared" si="21"/>
        <v>438029.53770705574</v>
      </c>
      <c r="N381" s="4">
        <f t="shared" si="22"/>
        <v>155055.7318100195</v>
      </c>
      <c r="O381" s="4">
        <f t="shared" si="23"/>
        <v>282973.80589703622</v>
      </c>
      <c r="P381" s="9">
        <f>IFERROR(INDEX('IP UPL Gap Data'!$I:$I,(MATCH($B:$B,'IP UPL Gap Data'!$D:$D,0))),0)</f>
        <v>1138212.3321681251</v>
      </c>
      <c r="Q381" s="9">
        <f>IFERROR(INDEX('IP UPL Gap Data'!$J:$J,(MATCH($B:$B,'IP UPL Gap Data'!$D:$D,0))),0)</f>
        <v>418490.57000000007</v>
      </c>
      <c r="R381" s="9">
        <f>IFERROR(INDEX('OP UPL Gap Data'!G:G,(MATCH('UPL UHRIP Analysis by Provider'!$B:$B,'OP UPL Gap Data'!$D:$D,0))),0)</f>
        <v>3428535.9031027472</v>
      </c>
      <c r="S381" s="9">
        <f>IFERROR(INDEX('OP UPL Gap Data'!H:H,(MATCH('UPL UHRIP Analysis by Provider'!$B:$B,'OP UPL Gap Data'!$D:$D,0))),0)</f>
        <v>843890.08000000007</v>
      </c>
      <c r="T381" s="4">
        <f>IFERROR(INDEX('IP UPL Gap Data'!$H:$H,(MATCH($B:$B,'IP UPL Gap Data'!$D:$D,0))),0)</f>
        <v>719721.76216812502</v>
      </c>
      <c r="U381" s="4">
        <f>IFERROR(INDEX('OP UPL Gap Data'!I:I,(MATCH('UPL UHRIP Analysis by Provider'!B:B,'OP UPL Gap Data'!D:D,0))),0)</f>
        <v>2584645.8231027471</v>
      </c>
      <c r="V381" s="4">
        <f>IFERROR(INDEX('IP UPL Gap Data'!$N:$N,(MATCH($B:$B,'IP UPL Gap Data'!$D:$D,0))),0)</f>
        <v>0</v>
      </c>
    </row>
    <row r="382" spans="1:22">
      <c r="A382" s="10" t="s">
        <v>979</v>
      </c>
      <c r="B382" s="13" t="s">
        <v>979</v>
      </c>
      <c r="C382" s="11" t="s">
        <v>980</v>
      </c>
      <c r="D382" s="11"/>
      <c r="E382" s="12" t="s">
        <v>981</v>
      </c>
      <c r="F382" s="11" t="s">
        <v>1529</v>
      </c>
      <c r="G382" s="11" t="s">
        <v>231</v>
      </c>
      <c r="H382" s="13" t="s">
        <v>1640</v>
      </c>
      <c r="I382" s="9">
        <f>IFERROR(INDEX('PGY4 AA Encounters IP OP Split'!$L:$L,(MATCH($B:$B,'PGY4 AA Encounters IP OP Split'!$D:$D,0))),0)</f>
        <v>13604.755645259158</v>
      </c>
      <c r="J382" s="9">
        <f>IFERROR(INDEX('PGY4 AA Encounters IP OP Split'!$M:$M,(MATCH($B:$B,'PGY4 AA Encounters IP OP Split'!$D:$D,0))),0)</f>
        <v>108806.0965568774</v>
      </c>
      <c r="K382" s="9">
        <f t="shared" si="20"/>
        <v>122410.85220213655</v>
      </c>
      <c r="L382" s="71">
        <f>INDEX('Revised PGY4 Percent Increases'!J:J,(MATCH(H:H,'Revised PGY4 Percent Increases'!A:A,0)))</f>
        <v>0.474206997923172</v>
      </c>
      <c r="M382" s="9">
        <f t="shared" si="21"/>
        <v>58048.082735992284</v>
      </c>
      <c r="N382" s="4">
        <f t="shared" si="22"/>
        <v>6451.4703320166718</v>
      </c>
      <c r="O382" s="4">
        <f t="shared" si="23"/>
        <v>51596.612403975611</v>
      </c>
      <c r="P382" s="9">
        <f>IFERROR(INDEX('IP UPL Gap Data'!$I:$I,(MATCH($B:$B,'IP UPL Gap Data'!$D:$D,0))),0)</f>
        <v>71675.115645492071</v>
      </c>
      <c r="Q382" s="9">
        <f>IFERROR(INDEX('IP UPL Gap Data'!$J:$J,(MATCH($B:$B,'IP UPL Gap Data'!$D:$D,0))),0)</f>
        <v>64742.854090909088</v>
      </c>
      <c r="R382" s="9">
        <f>IFERROR(INDEX('OP UPL Gap Data'!G:G,(MATCH('UPL UHRIP Analysis by Provider'!$B:$B,'OP UPL Gap Data'!$D:$D,0))),0)</f>
        <v>105020.44139732039</v>
      </c>
      <c r="S382" s="9">
        <f>IFERROR(INDEX('OP UPL Gap Data'!H:H,(MATCH('UPL UHRIP Analysis by Provider'!$B:$B,'OP UPL Gap Data'!$D:$D,0))),0)</f>
        <v>74581.71016528926</v>
      </c>
      <c r="T382" s="4">
        <f>IFERROR(INDEX('IP UPL Gap Data'!$H:$H,(MATCH($B:$B,'IP UPL Gap Data'!$D:$D,0))),0)</f>
        <v>6932.2615545829831</v>
      </c>
      <c r="U382" s="4">
        <f>IFERROR(INDEX('OP UPL Gap Data'!I:I,(MATCH('UPL UHRIP Analysis by Provider'!B:B,'OP UPL Gap Data'!D:D,0))),0)</f>
        <v>30438.731232031132</v>
      </c>
      <c r="V382" s="4">
        <f>IFERROR(INDEX('IP UPL Gap Data'!$N:$N,(MATCH($B:$B,'IP UPL Gap Data'!$D:$D,0))),0)</f>
        <v>0</v>
      </c>
    </row>
    <row r="383" spans="1:22">
      <c r="A383" s="10" t="s">
        <v>988</v>
      </c>
      <c r="B383" s="13" t="s">
        <v>988</v>
      </c>
      <c r="C383" s="11" t="s">
        <v>989</v>
      </c>
      <c r="D383" s="11"/>
      <c r="E383" s="12" t="s">
        <v>990</v>
      </c>
      <c r="F383" s="11" t="s">
        <v>1529</v>
      </c>
      <c r="G383" s="11" t="s">
        <v>231</v>
      </c>
      <c r="H383" s="13" t="s">
        <v>1640</v>
      </c>
      <c r="I383" s="9">
        <f>IFERROR(INDEX('PGY4 AA Encounters IP OP Split'!$L:$L,(MATCH($B:$B,'PGY4 AA Encounters IP OP Split'!$D:$D,0))),0)</f>
        <v>90067.218649104951</v>
      </c>
      <c r="J383" s="9">
        <f>IFERROR(INDEX('PGY4 AA Encounters IP OP Split'!$M:$M,(MATCH($B:$B,'PGY4 AA Encounters IP OP Split'!$D:$D,0))),0)</f>
        <v>0</v>
      </c>
      <c r="K383" s="9">
        <f t="shared" si="20"/>
        <v>90067.218649104951</v>
      </c>
      <c r="L383" s="71">
        <f>INDEX('Revised PGY4 Percent Increases'!J:J,(MATCH(H:H,'Revised PGY4 Percent Increases'!A:A,0)))</f>
        <v>0.474206997923172</v>
      </c>
      <c r="M383" s="9">
        <f t="shared" si="21"/>
        <v>42710.505366881989</v>
      </c>
      <c r="N383" s="4">
        <f t="shared" si="22"/>
        <v>42710.505366881989</v>
      </c>
      <c r="O383" s="4">
        <f t="shared" si="23"/>
        <v>0</v>
      </c>
      <c r="P383" s="9">
        <f>IFERROR(INDEX('IP UPL Gap Data'!$I:$I,(MATCH($B:$B,'IP UPL Gap Data'!$D:$D,0))),0)</f>
        <v>63642.557540641821</v>
      </c>
      <c r="Q383" s="9">
        <f>IFERROR(INDEX('IP UPL Gap Data'!$J:$J,(MATCH($B:$B,'IP UPL Gap Data'!$D:$D,0))),0)</f>
        <v>22108.61169421488</v>
      </c>
      <c r="R383" s="9">
        <f>IFERROR(INDEX('OP UPL Gap Data'!G:G,(MATCH('UPL UHRIP Analysis by Provider'!$B:$B,'OP UPL Gap Data'!$D:$D,0))),0)</f>
        <v>337.39665091750322</v>
      </c>
      <c r="S383" s="9">
        <f>IFERROR(INDEX('OP UPL Gap Data'!H:H,(MATCH('UPL UHRIP Analysis by Provider'!$B:$B,'OP UPL Gap Data'!$D:$D,0))),0)</f>
        <v>232.43355371900824</v>
      </c>
      <c r="T383" s="4">
        <f>IFERROR(INDEX('IP UPL Gap Data'!$H:$H,(MATCH($B:$B,'IP UPL Gap Data'!$D:$D,0))),0)</f>
        <v>41533.945846426941</v>
      </c>
      <c r="U383" s="4">
        <f>IFERROR(INDEX('OP UPL Gap Data'!I:I,(MATCH('UPL UHRIP Analysis by Provider'!B:B,'OP UPL Gap Data'!D:D,0))),0)</f>
        <v>104.96309719849498</v>
      </c>
      <c r="V383" s="4">
        <f>IFERROR(INDEX('IP UPL Gap Data'!$N:$N,(MATCH($B:$B,'IP UPL Gap Data'!$D:$D,0))),0)</f>
        <v>0</v>
      </c>
    </row>
    <row r="384" spans="1:22">
      <c r="A384" s="10" t="s">
        <v>991</v>
      </c>
      <c r="B384" s="13" t="s">
        <v>991</v>
      </c>
      <c r="C384" s="11" t="s">
        <v>992</v>
      </c>
      <c r="D384" s="11"/>
      <c r="E384" s="12" t="s">
        <v>993</v>
      </c>
      <c r="F384" s="11" t="s">
        <v>1529</v>
      </c>
      <c r="G384" s="11" t="s">
        <v>231</v>
      </c>
      <c r="H384" s="13" t="s">
        <v>1640</v>
      </c>
      <c r="I384" s="9">
        <f>IFERROR(INDEX('PGY4 AA Encounters IP OP Split'!$L:$L,(MATCH($B:$B,'PGY4 AA Encounters IP OP Split'!$D:$D,0))),0)</f>
        <v>79411.682887302712</v>
      </c>
      <c r="J384" s="9">
        <f>IFERROR(INDEX('PGY4 AA Encounters IP OP Split'!$M:$M,(MATCH($B:$B,'PGY4 AA Encounters IP OP Split'!$D:$D,0))),0)</f>
        <v>0</v>
      </c>
      <c r="K384" s="9">
        <f t="shared" si="20"/>
        <v>79411.682887302712</v>
      </c>
      <c r="L384" s="71">
        <f>INDEX('Revised PGY4 Percent Increases'!J:J,(MATCH(H:H,'Revised PGY4 Percent Increases'!A:A,0)))</f>
        <v>0.474206997923172</v>
      </c>
      <c r="M384" s="9">
        <f t="shared" si="21"/>
        <v>37657.575742014749</v>
      </c>
      <c r="N384" s="4">
        <f t="shared" si="22"/>
        <v>37657.575742014749</v>
      </c>
      <c r="O384" s="4">
        <f t="shared" si="23"/>
        <v>0</v>
      </c>
      <c r="P384" s="9">
        <f>IFERROR(INDEX('IP UPL Gap Data'!$I:$I,(MATCH($B:$B,'IP UPL Gap Data'!$D:$D,0))),0)</f>
        <v>11990.699130202172</v>
      </c>
      <c r="Q384" s="9">
        <f>IFERROR(INDEX('IP UPL Gap Data'!$J:$J,(MATCH($B:$B,'IP UPL Gap Data'!$D:$D,0))),0)</f>
        <v>7762.3966942148763</v>
      </c>
      <c r="R384" s="9">
        <f>IFERROR(INDEX('OP UPL Gap Data'!G:G,(MATCH('UPL UHRIP Analysis by Provider'!$B:$B,'OP UPL Gap Data'!$D:$D,0))),0)</f>
        <v>2618.0647094961782</v>
      </c>
      <c r="S384" s="9">
        <f>IFERROR(INDEX('OP UPL Gap Data'!H:H,(MATCH('UPL UHRIP Analysis by Provider'!$B:$B,'OP UPL Gap Data'!$D:$D,0))),0)</f>
        <v>1196.7880578512397</v>
      </c>
      <c r="T384" s="4">
        <f>IFERROR(INDEX('IP UPL Gap Data'!$H:$H,(MATCH($B:$B,'IP UPL Gap Data'!$D:$D,0))),0)</f>
        <v>4228.3024359872961</v>
      </c>
      <c r="U384" s="4">
        <f>IFERROR(INDEX('OP UPL Gap Data'!I:I,(MATCH('UPL UHRIP Analysis by Provider'!B:B,'OP UPL Gap Data'!D:D,0))),0)</f>
        <v>1421.2766516449385</v>
      </c>
      <c r="V384" s="4">
        <f>IFERROR(INDEX('IP UPL Gap Data'!$N:$N,(MATCH($B:$B,'IP UPL Gap Data'!$D:$D,0))),0)</f>
        <v>0</v>
      </c>
    </row>
    <row r="385" spans="1:22">
      <c r="A385" s="10" t="s">
        <v>1060</v>
      </c>
      <c r="B385" s="13" t="s">
        <v>1060</v>
      </c>
      <c r="C385" s="11" t="s">
        <v>1061</v>
      </c>
      <c r="D385" s="11"/>
      <c r="E385" s="12" t="s">
        <v>1062</v>
      </c>
      <c r="F385" s="11" t="s">
        <v>1529</v>
      </c>
      <c r="G385" s="11" t="s">
        <v>231</v>
      </c>
      <c r="H385" s="13" t="s">
        <v>1640</v>
      </c>
      <c r="I385" s="9">
        <f>IFERROR(INDEX('PGY4 AA Encounters IP OP Split'!$L:$L,(MATCH($B:$B,'PGY4 AA Encounters IP OP Split'!$D:$D,0))),0)</f>
        <v>2608131.8353783032</v>
      </c>
      <c r="J385" s="9">
        <f>IFERROR(INDEX('PGY4 AA Encounters IP OP Split'!$M:$M,(MATCH($B:$B,'PGY4 AA Encounters IP OP Split'!$D:$D,0))),0)</f>
        <v>1937561.0264892946</v>
      </c>
      <c r="K385" s="9">
        <f t="shared" si="20"/>
        <v>4545692.8618675973</v>
      </c>
      <c r="L385" s="71">
        <f>INDEX('Revised PGY4 Percent Increases'!J:J,(MATCH(H:H,'Revised PGY4 Percent Increases'!A:A,0)))</f>
        <v>0.474206997923172</v>
      </c>
      <c r="M385" s="9">
        <f t="shared" si="21"/>
        <v>2155599.3655070257</v>
      </c>
      <c r="N385" s="4">
        <f t="shared" si="22"/>
        <v>1236794.3678425979</v>
      </c>
      <c r="O385" s="4">
        <f t="shared" si="23"/>
        <v>918804.99766442797</v>
      </c>
      <c r="P385" s="9">
        <f>IFERROR(INDEX('IP UPL Gap Data'!$I:$I,(MATCH($B:$B,'IP UPL Gap Data'!$D:$D,0))),0)</f>
        <v>2043242.9048419376</v>
      </c>
      <c r="Q385" s="9">
        <f>IFERROR(INDEX('IP UPL Gap Data'!$J:$J,(MATCH($B:$B,'IP UPL Gap Data'!$D:$D,0))),0)</f>
        <v>2247001.3816115703</v>
      </c>
      <c r="R385" s="9">
        <f>IFERROR(INDEX('OP UPL Gap Data'!G:G,(MATCH('UPL UHRIP Analysis by Provider'!$B:$B,'OP UPL Gap Data'!$D:$D,0))),0)</f>
        <v>2738615.1465082928</v>
      </c>
      <c r="S385" s="9">
        <f>IFERROR(INDEX('OP UPL Gap Data'!H:H,(MATCH('UPL UHRIP Analysis by Provider'!$B:$B,'OP UPL Gap Data'!$D:$D,0))),0)</f>
        <v>1945044.1593388428</v>
      </c>
      <c r="T385" s="4">
        <f>IFERROR(INDEX('IP UPL Gap Data'!$H:$H,(MATCH($B:$B,'IP UPL Gap Data'!$D:$D,0))),0)</f>
        <v>-203758.47676963266</v>
      </c>
      <c r="U385" s="4">
        <f>IFERROR(INDEX('OP UPL Gap Data'!I:I,(MATCH('UPL UHRIP Analysis by Provider'!B:B,'OP UPL Gap Data'!D:D,0))),0)</f>
        <v>793570.98716944992</v>
      </c>
      <c r="V385" s="4">
        <f>IFERROR(INDEX('IP UPL Gap Data'!$N:$N,(MATCH($B:$B,'IP UPL Gap Data'!$D:$D,0))),0)</f>
        <v>0</v>
      </c>
    </row>
    <row r="386" spans="1:22">
      <c r="A386" s="10" t="s">
        <v>1164</v>
      </c>
      <c r="B386" s="13" t="s">
        <v>1164</v>
      </c>
      <c r="C386" s="11" t="s">
        <v>1165</v>
      </c>
      <c r="D386" s="11"/>
      <c r="E386" s="12" t="s">
        <v>1166</v>
      </c>
      <c r="F386" s="11" t="s">
        <v>1529</v>
      </c>
      <c r="G386" s="11" t="s">
        <v>231</v>
      </c>
      <c r="H386" s="13" t="s">
        <v>1640</v>
      </c>
      <c r="I386" s="9">
        <f>IFERROR(INDEX('PGY4 AA Encounters IP OP Split'!$L:$L,(MATCH($B:$B,'PGY4 AA Encounters IP OP Split'!$D:$D,0))),0)</f>
        <v>1110685.6182219272</v>
      </c>
      <c r="J386" s="9">
        <f>IFERROR(INDEX('PGY4 AA Encounters IP OP Split'!$M:$M,(MATCH($B:$B,'PGY4 AA Encounters IP OP Split'!$D:$D,0))),0)</f>
        <v>696624.56534406252</v>
      </c>
      <c r="K386" s="9">
        <f t="shared" ref="K386:K449" si="24">I386+J386</f>
        <v>1807310.1835659896</v>
      </c>
      <c r="L386" s="71">
        <f>INDEX('Revised PGY4 Percent Increases'!J:J,(MATCH(H:H,'Revised PGY4 Percent Increases'!A:A,0)))</f>
        <v>0.474206997923172</v>
      </c>
      <c r="M386" s="9">
        <f t="shared" ref="M386:M449" si="25">(I386+J386)*L386</f>
        <v>857039.13646480488</v>
      </c>
      <c r="N386" s="4">
        <f t="shared" ref="N386:N449" si="26">L386*I386</f>
        <v>526694.89265346248</v>
      </c>
      <c r="O386" s="4">
        <f t="shared" ref="O386:O449" si="27">L386*J386</f>
        <v>330344.24381134246</v>
      </c>
      <c r="P386" s="9">
        <f>IFERROR(INDEX('IP UPL Gap Data'!$I:$I,(MATCH($B:$B,'IP UPL Gap Data'!$D:$D,0))),0)</f>
        <v>1841058.190041845</v>
      </c>
      <c r="Q386" s="9">
        <f>IFERROR(INDEX('IP UPL Gap Data'!$J:$J,(MATCH($B:$B,'IP UPL Gap Data'!$D:$D,0))),0)</f>
        <v>1718397.4084297521</v>
      </c>
      <c r="R386" s="9">
        <f>IFERROR(INDEX('OP UPL Gap Data'!G:G,(MATCH('UPL UHRIP Analysis by Provider'!$B:$B,'OP UPL Gap Data'!$D:$D,0))),0)</f>
        <v>1394391.8560402116</v>
      </c>
      <c r="S386" s="9">
        <f>IFERROR(INDEX('OP UPL Gap Data'!H:H,(MATCH('UPL UHRIP Analysis by Provider'!$B:$B,'OP UPL Gap Data'!$D:$D,0))),0)</f>
        <v>775562.82495867787</v>
      </c>
      <c r="T386" s="4">
        <f>IFERROR(INDEX('IP UPL Gap Data'!$H:$H,(MATCH($B:$B,'IP UPL Gap Data'!$D:$D,0))),0)</f>
        <v>122660.78161209286</v>
      </c>
      <c r="U386" s="4">
        <f>IFERROR(INDEX('OP UPL Gap Data'!I:I,(MATCH('UPL UHRIP Analysis by Provider'!B:B,'OP UPL Gap Data'!D:D,0))),0)</f>
        <v>618829.03108153376</v>
      </c>
      <c r="V386" s="4">
        <f>IFERROR(INDEX('IP UPL Gap Data'!$N:$N,(MATCH($B:$B,'IP UPL Gap Data'!$D:$D,0))),0)</f>
        <v>0</v>
      </c>
    </row>
    <row r="387" spans="1:22">
      <c r="A387" s="10" t="s">
        <v>1414</v>
      </c>
      <c r="B387" s="13" t="s">
        <v>1414</v>
      </c>
      <c r="C387" s="11" t="s">
        <v>1415</v>
      </c>
      <c r="D387" s="11"/>
      <c r="E387" s="12" t="s">
        <v>1416</v>
      </c>
      <c r="F387" s="11" t="s">
        <v>1529</v>
      </c>
      <c r="G387" s="11" t="s">
        <v>231</v>
      </c>
      <c r="H387" s="13" t="s">
        <v>1640</v>
      </c>
      <c r="I387" s="9">
        <f>IFERROR(INDEX('PGY4 AA Encounters IP OP Split'!$L:$L,(MATCH($B:$B,'PGY4 AA Encounters IP OP Split'!$D:$D,0))),0)</f>
        <v>1130971.9884447595</v>
      </c>
      <c r="J387" s="9">
        <f>IFERROR(INDEX('PGY4 AA Encounters IP OP Split'!$M:$M,(MATCH($B:$B,'PGY4 AA Encounters IP OP Split'!$D:$D,0))),0)</f>
        <v>1235550.9327372522</v>
      </c>
      <c r="K387" s="9">
        <f t="shared" si="24"/>
        <v>2366522.9211820117</v>
      </c>
      <c r="L387" s="71">
        <f>INDEX('Revised PGY4 Percent Increases'!J:J,(MATCH(H:H,'Revised PGY4 Percent Increases'!A:A,0)))</f>
        <v>0.474206997923172</v>
      </c>
      <c r="M387" s="9">
        <f t="shared" si="25"/>
        <v>1122221.7299700971</v>
      </c>
      <c r="N387" s="4">
        <f t="shared" si="26"/>
        <v>536314.83137558983</v>
      </c>
      <c r="O387" s="4">
        <f t="shared" si="27"/>
        <v>585906.89859450737</v>
      </c>
      <c r="P387" s="9">
        <f>IFERROR(INDEX('IP UPL Gap Data'!$I:$I,(MATCH($B:$B,'IP UPL Gap Data'!$D:$D,0))),0)</f>
        <v>1110190.239342744</v>
      </c>
      <c r="Q387" s="9">
        <f>IFERROR(INDEX('IP UPL Gap Data'!$J:$J,(MATCH($B:$B,'IP UPL Gap Data'!$D:$D,0))),0)</f>
        <v>1270815.2223966941</v>
      </c>
      <c r="R387" s="9">
        <f>IFERROR(INDEX('OP UPL Gap Data'!G:G,(MATCH('UPL UHRIP Analysis by Provider'!$B:$B,'OP UPL Gap Data'!$D:$D,0))),0)</f>
        <v>1501804.6391645093</v>
      </c>
      <c r="S387" s="9">
        <f>IFERROR(INDEX('OP UPL Gap Data'!H:H,(MATCH('UPL UHRIP Analysis by Provider'!$B:$B,'OP UPL Gap Data'!$D:$D,0))),0)</f>
        <v>1081928.211859504</v>
      </c>
      <c r="T387" s="4">
        <f>IFERROR(INDEX('IP UPL Gap Data'!$H:$H,(MATCH($B:$B,'IP UPL Gap Data'!$D:$D,0))),0)</f>
        <v>-160624.98305395013</v>
      </c>
      <c r="U387" s="4">
        <f>IFERROR(INDEX('OP UPL Gap Data'!I:I,(MATCH('UPL UHRIP Analysis by Provider'!B:B,'OP UPL Gap Data'!D:D,0))),0)</f>
        <v>419876.42730500526</v>
      </c>
      <c r="V387" s="4">
        <f>IFERROR(INDEX('IP UPL Gap Data'!$N:$N,(MATCH($B:$B,'IP UPL Gap Data'!$D:$D,0))),0)</f>
        <v>0</v>
      </c>
    </row>
    <row r="388" spans="1:22">
      <c r="A388" s="10" t="s">
        <v>13</v>
      </c>
      <c r="B388" s="13" t="s">
        <v>13</v>
      </c>
      <c r="C388" s="11" t="s">
        <v>14</v>
      </c>
      <c r="D388" s="11"/>
      <c r="E388" s="12" t="s">
        <v>15</v>
      </c>
      <c r="F388" s="11" t="s">
        <v>1620</v>
      </c>
      <c r="G388" s="11" t="s">
        <v>231</v>
      </c>
      <c r="H388" s="13" t="s">
        <v>1621</v>
      </c>
      <c r="I388" s="9">
        <f>IFERROR(INDEX('PGY4 AA Encounters IP OP Split'!$L:$L,(MATCH($B:$B,'PGY4 AA Encounters IP OP Split'!$D:$D,0))),0)</f>
        <v>25601.821298191535</v>
      </c>
      <c r="J388" s="9">
        <f>IFERROR(INDEX('PGY4 AA Encounters IP OP Split'!$M:$M,(MATCH($B:$B,'PGY4 AA Encounters IP OP Split'!$D:$D,0))),0)</f>
        <v>105430.34892944605</v>
      </c>
      <c r="K388" s="9">
        <f t="shared" si="24"/>
        <v>131032.17022763757</v>
      </c>
      <c r="L388" s="71">
        <f>INDEX('Revised PGY4 Percent Increases'!J:J,(MATCH(H:H,'Revised PGY4 Percent Increases'!A:A,0)))</f>
        <v>0.60000000000000053</v>
      </c>
      <c r="M388" s="9">
        <f t="shared" si="25"/>
        <v>78619.302136582613</v>
      </c>
      <c r="N388" s="4">
        <f t="shared" si="26"/>
        <v>15361.092778914935</v>
      </c>
      <c r="O388" s="4">
        <f t="shared" si="27"/>
        <v>63258.209357667685</v>
      </c>
      <c r="P388" s="9">
        <f>IFERROR(INDEX('IP UPL Gap Data'!$I:$I,(MATCH($B:$B,'IP UPL Gap Data'!$D:$D,0))),0)</f>
        <v>34907.661233137551</v>
      </c>
      <c r="Q388" s="9">
        <f>IFERROR(INDEX('IP UPL Gap Data'!$J:$J,(MATCH($B:$B,'IP UPL Gap Data'!$D:$D,0))),0)</f>
        <v>9725.148000000001</v>
      </c>
      <c r="R388" s="9">
        <f>IFERROR(INDEX('OP UPL Gap Data'!G:G,(MATCH('UPL UHRIP Analysis by Provider'!$B:$B,'OP UPL Gap Data'!$D:$D,0))),0)</f>
        <v>0</v>
      </c>
      <c r="S388" s="9">
        <f>IFERROR(INDEX('OP UPL Gap Data'!H:H,(MATCH('UPL UHRIP Analysis by Provider'!$B:$B,'OP UPL Gap Data'!$D:$D,0))),0)</f>
        <v>0</v>
      </c>
      <c r="T388" s="4">
        <f>IFERROR(INDEX('IP UPL Gap Data'!$H:$H,(MATCH($B:$B,'IP UPL Gap Data'!$D:$D,0))),0)</f>
        <v>25182.51323313755</v>
      </c>
      <c r="U388" s="4">
        <f>IFERROR(INDEX('OP UPL Gap Data'!I:I,(MATCH('UPL UHRIP Analysis by Provider'!B:B,'OP UPL Gap Data'!D:D,0))),0)</f>
        <v>0</v>
      </c>
      <c r="V388" s="4">
        <f>IFERROR(INDEX('IP UPL Gap Data'!$N:$N,(MATCH($B:$B,'IP UPL Gap Data'!$D:$D,0))),0)</f>
        <v>0</v>
      </c>
    </row>
    <row r="389" spans="1:22">
      <c r="A389" s="10" t="s">
        <v>109</v>
      </c>
      <c r="B389" s="13" t="s">
        <v>109</v>
      </c>
      <c r="C389" s="11" t="s">
        <v>110</v>
      </c>
      <c r="D389" s="11"/>
      <c r="E389" s="12" t="s">
        <v>111</v>
      </c>
      <c r="F389" s="11" t="s">
        <v>1620</v>
      </c>
      <c r="G389" s="11" t="s">
        <v>231</v>
      </c>
      <c r="H389" s="13" t="s">
        <v>1621</v>
      </c>
      <c r="I389" s="9">
        <f>IFERROR(INDEX('PGY4 AA Encounters IP OP Split'!$L:$L,(MATCH($B:$B,'PGY4 AA Encounters IP OP Split'!$D:$D,0))),0)</f>
        <v>155534.52620758547</v>
      </c>
      <c r="J389" s="9">
        <f>IFERROR(INDEX('PGY4 AA Encounters IP OP Split'!$M:$M,(MATCH($B:$B,'PGY4 AA Encounters IP OP Split'!$D:$D,0))),0)</f>
        <v>759949.90819999005</v>
      </c>
      <c r="K389" s="9">
        <f t="shared" si="24"/>
        <v>915484.43440757552</v>
      </c>
      <c r="L389" s="71">
        <f>INDEX('Revised PGY4 Percent Increases'!J:J,(MATCH(H:H,'Revised PGY4 Percent Increases'!A:A,0)))</f>
        <v>0.60000000000000053</v>
      </c>
      <c r="M389" s="9">
        <f t="shared" si="25"/>
        <v>549290.6606445458</v>
      </c>
      <c r="N389" s="4">
        <f t="shared" si="26"/>
        <v>93320.715724551366</v>
      </c>
      <c r="O389" s="4">
        <f t="shared" si="27"/>
        <v>455969.94491999445</v>
      </c>
      <c r="P389" s="9">
        <f>IFERROR(INDEX('IP UPL Gap Data'!$I:$I,(MATCH($B:$B,'IP UPL Gap Data'!$D:$D,0))),0)</f>
        <v>390502.51505065023</v>
      </c>
      <c r="Q389" s="9">
        <f>IFERROR(INDEX('IP UPL Gap Data'!$J:$J,(MATCH($B:$B,'IP UPL Gap Data'!$D:$D,0))),0)</f>
        <v>165736.22399999999</v>
      </c>
      <c r="R389" s="9">
        <f>IFERROR(INDEX('OP UPL Gap Data'!G:G,(MATCH('UPL UHRIP Analysis by Provider'!$B:$B,'OP UPL Gap Data'!$D:$D,0))),0)</f>
        <v>729916.59219724883</v>
      </c>
      <c r="S389" s="9">
        <f>IFERROR(INDEX('OP UPL Gap Data'!H:H,(MATCH('UPL UHRIP Analysis by Provider'!$B:$B,'OP UPL Gap Data'!$D:$D,0))),0)</f>
        <v>608920.55100000009</v>
      </c>
      <c r="T389" s="4">
        <f>IFERROR(INDEX('IP UPL Gap Data'!$H:$H,(MATCH($B:$B,'IP UPL Gap Data'!$D:$D,0))),0)</f>
        <v>224766.29105065024</v>
      </c>
      <c r="U389" s="4">
        <f>IFERROR(INDEX('OP UPL Gap Data'!I:I,(MATCH('UPL UHRIP Analysis by Provider'!B:B,'OP UPL Gap Data'!D:D,0))),0)</f>
        <v>120996.04119724873</v>
      </c>
      <c r="V389" s="4">
        <f>IFERROR(INDEX('IP UPL Gap Data'!$N:$N,(MATCH($B:$B,'IP UPL Gap Data'!$D:$D,0))),0)</f>
        <v>0</v>
      </c>
    </row>
    <row r="390" spans="1:22">
      <c r="A390" s="10" t="s">
        <v>159</v>
      </c>
      <c r="B390" s="13" t="s">
        <v>159</v>
      </c>
      <c r="C390" s="11" t="s">
        <v>160</v>
      </c>
      <c r="D390" s="11"/>
      <c r="E390" s="12" t="s">
        <v>161</v>
      </c>
      <c r="F390" s="11" t="s">
        <v>1620</v>
      </c>
      <c r="G390" s="11" t="s">
        <v>231</v>
      </c>
      <c r="H390" s="13" t="s">
        <v>1621</v>
      </c>
      <c r="I390" s="9">
        <f>IFERROR(INDEX('PGY4 AA Encounters IP OP Split'!$L:$L,(MATCH($B:$B,'PGY4 AA Encounters IP OP Split'!$D:$D,0))),0)</f>
        <v>110015.53443819274</v>
      </c>
      <c r="J390" s="9">
        <f>IFERROR(INDEX('PGY4 AA Encounters IP OP Split'!$M:$M,(MATCH($B:$B,'PGY4 AA Encounters IP OP Split'!$D:$D,0))),0)</f>
        <v>459682.42945633747</v>
      </c>
      <c r="K390" s="9">
        <f t="shared" si="24"/>
        <v>569697.9638945302</v>
      </c>
      <c r="L390" s="71">
        <f>INDEX('Revised PGY4 Percent Increases'!J:J,(MATCH(H:H,'Revised PGY4 Percent Increases'!A:A,0)))</f>
        <v>0.60000000000000053</v>
      </c>
      <c r="M390" s="9">
        <f t="shared" si="25"/>
        <v>341818.77833671845</v>
      </c>
      <c r="N390" s="4">
        <f t="shared" si="26"/>
        <v>66009.320662915707</v>
      </c>
      <c r="O390" s="4">
        <f t="shared" si="27"/>
        <v>275809.45767380274</v>
      </c>
      <c r="P390" s="9">
        <f>IFERROR(INDEX('IP UPL Gap Data'!$I:$I,(MATCH($B:$B,'IP UPL Gap Data'!$D:$D,0))),0)</f>
        <v>59098.697126475905</v>
      </c>
      <c r="Q390" s="9">
        <f>IFERROR(INDEX('IP UPL Gap Data'!$J:$J,(MATCH($B:$B,'IP UPL Gap Data'!$D:$D,0))),0)</f>
        <v>64069.893000000004</v>
      </c>
      <c r="R390" s="9">
        <f>IFERROR(INDEX('OP UPL Gap Data'!G:G,(MATCH('UPL UHRIP Analysis by Provider'!$B:$B,'OP UPL Gap Data'!$D:$D,0))),0)</f>
        <v>609532.19417651522</v>
      </c>
      <c r="S390" s="9">
        <f>IFERROR(INDEX('OP UPL Gap Data'!H:H,(MATCH('UPL UHRIP Analysis by Provider'!$B:$B,'OP UPL Gap Data'!$D:$D,0))),0)</f>
        <v>389534.41800000001</v>
      </c>
      <c r="T390" s="4">
        <f>IFERROR(INDEX('IP UPL Gap Data'!$H:$H,(MATCH($B:$B,'IP UPL Gap Data'!$D:$D,0))),0)</f>
        <v>-4971.1958735240987</v>
      </c>
      <c r="U390" s="4">
        <f>IFERROR(INDEX('OP UPL Gap Data'!I:I,(MATCH('UPL UHRIP Analysis by Provider'!B:B,'OP UPL Gap Data'!D:D,0))),0)</f>
        <v>219997.77617651521</v>
      </c>
      <c r="V390" s="4">
        <f>IFERROR(INDEX('IP UPL Gap Data'!$N:$N,(MATCH($B:$B,'IP UPL Gap Data'!$D:$D,0))),0)</f>
        <v>0</v>
      </c>
    </row>
    <row r="391" spans="1:22">
      <c r="A391" s="10" t="s">
        <v>318</v>
      </c>
      <c r="B391" s="13" t="s">
        <v>318</v>
      </c>
      <c r="C391" s="11" t="s">
        <v>319</v>
      </c>
      <c r="D391" s="11"/>
      <c r="E391" s="12" t="s">
        <v>320</v>
      </c>
      <c r="F391" s="11" t="s">
        <v>1620</v>
      </c>
      <c r="G391" s="11" t="s">
        <v>231</v>
      </c>
      <c r="H391" s="13" t="s">
        <v>1621</v>
      </c>
      <c r="I391" s="9">
        <f>IFERROR(INDEX('PGY4 AA Encounters IP OP Split'!$L:$L,(MATCH($B:$B,'PGY4 AA Encounters IP OP Split'!$D:$D,0))),0)</f>
        <v>476852.14003419923</v>
      </c>
      <c r="J391" s="9">
        <f>IFERROR(INDEX('PGY4 AA Encounters IP OP Split'!$M:$M,(MATCH($B:$B,'PGY4 AA Encounters IP OP Split'!$D:$D,0))),0)</f>
        <v>408732.93801417947</v>
      </c>
      <c r="K391" s="9">
        <f t="shared" si="24"/>
        <v>885585.07804837869</v>
      </c>
      <c r="L391" s="71">
        <f>INDEX('Revised PGY4 Percent Increases'!J:J,(MATCH(H:H,'Revised PGY4 Percent Increases'!A:A,0)))</f>
        <v>0.60000000000000053</v>
      </c>
      <c r="M391" s="9">
        <f t="shared" si="25"/>
        <v>531351.04682902771</v>
      </c>
      <c r="N391" s="4">
        <f t="shared" si="26"/>
        <v>286111.28402051982</v>
      </c>
      <c r="O391" s="4">
        <f t="shared" si="27"/>
        <v>245239.76280850789</v>
      </c>
      <c r="P391" s="9">
        <f>IFERROR(INDEX('IP UPL Gap Data'!$I:$I,(MATCH($B:$B,'IP UPL Gap Data'!$D:$D,0))),0)</f>
        <v>797219.14345270384</v>
      </c>
      <c r="Q391" s="9">
        <f>IFERROR(INDEX('IP UPL Gap Data'!$J:$J,(MATCH($B:$B,'IP UPL Gap Data'!$D:$D,0))),0)</f>
        <v>466347.98699999996</v>
      </c>
      <c r="R391" s="9">
        <f>IFERROR(INDEX('OP UPL Gap Data'!G:G,(MATCH('UPL UHRIP Analysis by Provider'!$B:$B,'OP UPL Gap Data'!$D:$D,0))),0)</f>
        <v>439656.6610136255</v>
      </c>
      <c r="S391" s="9">
        <f>IFERROR(INDEX('OP UPL Gap Data'!H:H,(MATCH('UPL UHRIP Analysis by Provider'!$B:$B,'OP UPL Gap Data'!$D:$D,0))),0)</f>
        <v>360053.46900000004</v>
      </c>
      <c r="T391" s="4">
        <f>IFERROR(INDEX('IP UPL Gap Data'!$H:$H,(MATCH($B:$B,'IP UPL Gap Data'!$D:$D,0))),0)</f>
        <v>330871.15645270387</v>
      </c>
      <c r="U391" s="4">
        <f>IFERROR(INDEX('OP UPL Gap Data'!I:I,(MATCH('UPL UHRIP Analysis by Provider'!B:B,'OP UPL Gap Data'!D:D,0))),0)</f>
        <v>79603.192013625463</v>
      </c>
      <c r="V391" s="4">
        <f>IFERROR(INDEX('IP UPL Gap Data'!$N:$N,(MATCH($B:$B,'IP UPL Gap Data'!$D:$D,0))),0)</f>
        <v>0</v>
      </c>
    </row>
    <row r="392" spans="1:22">
      <c r="A392" s="10" t="s">
        <v>363</v>
      </c>
      <c r="B392" s="13" t="s">
        <v>363</v>
      </c>
      <c r="C392" s="11" t="s">
        <v>364</v>
      </c>
      <c r="D392" s="11"/>
      <c r="E392" s="12" t="s">
        <v>365</v>
      </c>
      <c r="F392" s="11" t="s">
        <v>1620</v>
      </c>
      <c r="G392" s="11" t="s">
        <v>231</v>
      </c>
      <c r="H392" s="13" t="s">
        <v>1621</v>
      </c>
      <c r="I392" s="9">
        <f>IFERROR(INDEX('PGY4 AA Encounters IP OP Split'!$L:$L,(MATCH($B:$B,'PGY4 AA Encounters IP OP Split'!$D:$D,0))),0)</f>
        <v>680152.32105522428</v>
      </c>
      <c r="J392" s="9">
        <f>IFERROR(INDEX('PGY4 AA Encounters IP OP Split'!$M:$M,(MATCH($B:$B,'PGY4 AA Encounters IP OP Split'!$D:$D,0))),0)</f>
        <v>332573.78838022612</v>
      </c>
      <c r="K392" s="9">
        <f t="shared" si="24"/>
        <v>1012726.1094354504</v>
      </c>
      <c r="L392" s="71">
        <f>INDEX('Revised PGY4 Percent Increases'!J:J,(MATCH(H:H,'Revised PGY4 Percent Increases'!A:A,0)))</f>
        <v>0.60000000000000053</v>
      </c>
      <c r="M392" s="9">
        <f t="shared" si="25"/>
        <v>607635.66566127073</v>
      </c>
      <c r="N392" s="4">
        <f t="shared" si="26"/>
        <v>408091.39263313491</v>
      </c>
      <c r="O392" s="4">
        <f t="shared" si="27"/>
        <v>199544.27302813585</v>
      </c>
      <c r="P392" s="9">
        <f>IFERROR(INDEX('IP UPL Gap Data'!$I:$I,(MATCH($B:$B,'IP UPL Gap Data'!$D:$D,0))),0)</f>
        <v>563766.13528665795</v>
      </c>
      <c r="Q392" s="9">
        <f>IFERROR(INDEX('IP UPL Gap Data'!$J:$J,(MATCH($B:$B,'IP UPL Gap Data'!$D:$D,0))),0)</f>
        <v>526555.8629999999</v>
      </c>
      <c r="R392" s="9">
        <f>IFERROR(INDEX('OP UPL Gap Data'!G:G,(MATCH('UPL UHRIP Analysis by Provider'!$B:$B,'OP UPL Gap Data'!$D:$D,0))),0)</f>
        <v>234105.18892736675</v>
      </c>
      <c r="S392" s="9">
        <f>IFERROR(INDEX('OP UPL Gap Data'!H:H,(MATCH('UPL UHRIP Analysis by Provider'!$B:$B,'OP UPL Gap Data'!$D:$D,0))),0)</f>
        <v>182239.299</v>
      </c>
      <c r="T392" s="4">
        <f>IFERROR(INDEX('IP UPL Gap Data'!$H:$H,(MATCH($B:$B,'IP UPL Gap Data'!$D:$D,0))),0)</f>
        <v>37210.272286658059</v>
      </c>
      <c r="U392" s="4">
        <f>IFERROR(INDEX('OP UPL Gap Data'!I:I,(MATCH('UPL UHRIP Analysis by Provider'!B:B,'OP UPL Gap Data'!D:D,0))),0)</f>
        <v>51865.889927366748</v>
      </c>
      <c r="V392" s="4">
        <f>IFERROR(INDEX('IP UPL Gap Data'!$N:$N,(MATCH($B:$B,'IP UPL Gap Data'!$D:$D,0))),0)</f>
        <v>0</v>
      </c>
    </row>
    <row r="393" spans="1:22">
      <c r="A393" s="10" t="s">
        <v>477</v>
      </c>
      <c r="B393" s="13" t="s">
        <v>477</v>
      </c>
      <c r="C393" s="11" t="s">
        <v>478</v>
      </c>
      <c r="D393" s="11"/>
      <c r="E393" s="12" t="s">
        <v>479</v>
      </c>
      <c r="F393" s="11" t="s">
        <v>1620</v>
      </c>
      <c r="G393" s="11" t="s">
        <v>231</v>
      </c>
      <c r="H393" s="13" t="s">
        <v>1621</v>
      </c>
      <c r="I393" s="9">
        <f>IFERROR(INDEX('PGY4 AA Encounters IP OP Split'!$L:$L,(MATCH($B:$B,'PGY4 AA Encounters IP OP Split'!$D:$D,0))),0)</f>
        <v>3695634.0339262397</v>
      </c>
      <c r="J393" s="9">
        <f>IFERROR(INDEX('PGY4 AA Encounters IP OP Split'!$M:$M,(MATCH($B:$B,'PGY4 AA Encounters IP OP Split'!$D:$D,0))),0)</f>
        <v>2962829.3156133378</v>
      </c>
      <c r="K393" s="9">
        <f t="shared" si="24"/>
        <v>6658463.349539578</v>
      </c>
      <c r="L393" s="71">
        <f>INDEX('Revised PGY4 Percent Increases'!J:J,(MATCH(H:H,'Revised PGY4 Percent Increases'!A:A,0)))</f>
        <v>0.60000000000000053</v>
      </c>
      <c r="M393" s="9">
        <f t="shared" si="25"/>
        <v>3995078.0097237504</v>
      </c>
      <c r="N393" s="4">
        <f t="shared" si="26"/>
        <v>2217380.4203557456</v>
      </c>
      <c r="O393" s="4">
        <f t="shared" si="27"/>
        <v>1777697.5893680044</v>
      </c>
      <c r="P393" s="9">
        <f>IFERROR(INDEX('IP UPL Gap Data'!$I:$I,(MATCH($B:$B,'IP UPL Gap Data'!$D:$D,0))),0)</f>
        <v>3676620.8112574676</v>
      </c>
      <c r="Q393" s="9">
        <f>IFERROR(INDEX('IP UPL Gap Data'!$J:$J,(MATCH($B:$B,'IP UPL Gap Data'!$D:$D,0))),0)</f>
        <v>3754231.452</v>
      </c>
      <c r="R393" s="9">
        <f>IFERROR(INDEX('OP UPL Gap Data'!G:G,(MATCH('UPL UHRIP Analysis by Provider'!$B:$B,'OP UPL Gap Data'!$D:$D,0))),0)</f>
        <v>2675669.91103209</v>
      </c>
      <c r="S393" s="9">
        <f>IFERROR(INDEX('OP UPL Gap Data'!H:H,(MATCH('UPL UHRIP Analysis by Provider'!$B:$B,'OP UPL Gap Data'!$D:$D,0))),0)</f>
        <v>2090433.4650000001</v>
      </c>
      <c r="T393" s="4">
        <f>IFERROR(INDEX('IP UPL Gap Data'!$H:$H,(MATCH($B:$B,'IP UPL Gap Data'!$D:$D,0))),0)</f>
        <v>-77610.640742532443</v>
      </c>
      <c r="U393" s="4">
        <f>IFERROR(INDEX('OP UPL Gap Data'!I:I,(MATCH('UPL UHRIP Analysis by Provider'!B:B,'OP UPL Gap Data'!D:D,0))),0)</f>
        <v>585236.44603208988</v>
      </c>
      <c r="V393" s="4">
        <f>IFERROR(INDEX('IP UPL Gap Data'!$N:$N,(MATCH($B:$B,'IP UPL Gap Data'!$D:$D,0))),0)</f>
        <v>0</v>
      </c>
    </row>
    <row r="394" spans="1:22">
      <c r="A394" s="10" t="s">
        <v>499</v>
      </c>
      <c r="B394" s="13" t="s">
        <v>499</v>
      </c>
      <c r="C394" s="11" t="s">
        <v>500</v>
      </c>
      <c r="D394" s="11"/>
      <c r="E394" s="12" t="s">
        <v>501</v>
      </c>
      <c r="F394" s="11" t="s">
        <v>1620</v>
      </c>
      <c r="G394" s="11" t="s">
        <v>231</v>
      </c>
      <c r="H394" s="13" t="s">
        <v>1621</v>
      </c>
      <c r="I394" s="9">
        <f>IFERROR(INDEX('PGY4 AA Encounters IP OP Split'!$L:$L,(MATCH($B:$B,'PGY4 AA Encounters IP OP Split'!$D:$D,0))),0)</f>
        <v>0</v>
      </c>
      <c r="J394" s="9">
        <f>IFERROR(INDEX('PGY4 AA Encounters IP OP Split'!$M:$M,(MATCH($B:$B,'PGY4 AA Encounters IP OP Split'!$D:$D,0))),0)</f>
        <v>65159.889189993613</v>
      </c>
      <c r="K394" s="9">
        <f t="shared" si="24"/>
        <v>65159.889189993613</v>
      </c>
      <c r="L394" s="71">
        <f>INDEX('Revised PGY4 Percent Increases'!J:J,(MATCH(H:H,'Revised PGY4 Percent Increases'!A:A,0)))</f>
        <v>0.60000000000000053</v>
      </c>
      <c r="M394" s="9">
        <f t="shared" si="25"/>
        <v>39095.933513996206</v>
      </c>
      <c r="N394" s="4">
        <f t="shared" si="26"/>
        <v>0</v>
      </c>
      <c r="O394" s="4">
        <f t="shared" si="27"/>
        <v>39095.933513996206</v>
      </c>
      <c r="P394" s="9">
        <f>IFERROR(INDEX('IP UPL Gap Data'!$I:$I,(MATCH($B:$B,'IP UPL Gap Data'!$D:$D,0))),0)</f>
        <v>10138.478929504479</v>
      </c>
      <c r="Q394" s="9">
        <f>IFERROR(INDEX('IP UPL Gap Data'!$J:$J,(MATCH($B:$B,'IP UPL Gap Data'!$D:$D,0))),0)</f>
        <v>1755.494999999999</v>
      </c>
      <c r="R394" s="9">
        <f>IFERROR(INDEX('OP UPL Gap Data'!G:G,(MATCH('UPL UHRIP Analysis by Provider'!$B:$B,'OP UPL Gap Data'!$D:$D,0))),0)</f>
        <v>120939.97668047884</v>
      </c>
      <c r="S394" s="9">
        <f>IFERROR(INDEX('OP UPL Gap Data'!H:H,(MATCH('UPL UHRIP Analysis by Provider'!$B:$B,'OP UPL Gap Data'!$D:$D,0))),0)</f>
        <v>103013.89200000001</v>
      </c>
      <c r="T394" s="4">
        <f>IFERROR(INDEX('IP UPL Gap Data'!$H:$H,(MATCH($B:$B,'IP UPL Gap Data'!$D:$D,0))),0)</f>
        <v>8382.9839295044803</v>
      </c>
      <c r="U394" s="4">
        <f>IFERROR(INDEX('OP UPL Gap Data'!I:I,(MATCH('UPL UHRIP Analysis by Provider'!B:B,'OP UPL Gap Data'!D:D,0))),0)</f>
        <v>17926.084680478831</v>
      </c>
      <c r="V394" s="4">
        <f>IFERROR(INDEX('IP UPL Gap Data'!$N:$N,(MATCH($B:$B,'IP UPL Gap Data'!$D:$D,0))),0)</f>
        <v>0</v>
      </c>
    </row>
    <row r="395" spans="1:22">
      <c r="A395" s="10" t="s">
        <v>505</v>
      </c>
      <c r="B395" s="13" t="s">
        <v>505</v>
      </c>
      <c r="C395" s="11" t="s">
        <v>506</v>
      </c>
      <c r="D395" s="11"/>
      <c r="E395" s="12" t="s">
        <v>507</v>
      </c>
      <c r="F395" s="11" t="s">
        <v>1620</v>
      </c>
      <c r="G395" s="11" t="s">
        <v>231</v>
      </c>
      <c r="H395" s="13" t="s">
        <v>1621</v>
      </c>
      <c r="I395" s="9">
        <f>IFERROR(INDEX('PGY4 AA Encounters IP OP Split'!$L:$L,(MATCH($B:$B,'PGY4 AA Encounters IP OP Split'!$D:$D,0))),0)</f>
        <v>1114248.416418724</v>
      </c>
      <c r="J395" s="9">
        <f>IFERROR(INDEX('PGY4 AA Encounters IP OP Split'!$M:$M,(MATCH($B:$B,'PGY4 AA Encounters IP OP Split'!$D:$D,0))),0)</f>
        <v>860804.47735594644</v>
      </c>
      <c r="K395" s="9">
        <f t="shared" si="24"/>
        <v>1975052.8937746705</v>
      </c>
      <c r="L395" s="71">
        <f>INDEX('Revised PGY4 Percent Increases'!J:J,(MATCH(H:H,'Revised PGY4 Percent Increases'!A:A,0)))</f>
        <v>0.60000000000000053</v>
      </c>
      <c r="M395" s="9">
        <f t="shared" si="25"/>
        <v>1185031.7362648034</v>
      </c>
      <c r="N395" s="4">
        <f t="shared" si="26"/>
        <v>668549.049851235</v>
      </c>
      <c r="O395" s="4">
        <f t="shared" si="27"/>
        <v>516482.68641356833</v>
      </c>
      <c r="P395" s="9">
        <f>IFERROR(INDEX('IP UPL Gap Data'!$I:$I,(MATCH($B:$B,'IP UPL Gap Data'!$D:$D,0))),0)</f>
        <v>1688279.1584239728</v>
      </c>
      <c r="Q395" s="9">
        <f>IFERROR(INDEX('IP UPL Gap Data'!$J:$J,(MATCH($B:$B,'IP UPL Gap Data'!$D:$D,0))),0)</f>
        <v>1251314.46</v>
      </c>
      <c r="R395" s="9">
        <f>IFERROR(INDEX('OP UPL Gap Data'!G:G,(MATCH('UPL UHRIP Analysis by Provider'!$B:$B,'OP UPL Gap Data'!$D:$D,0))),0)</f>
        <v>555761.85193648026</v>
      </c>
      <c r="S395" s="9">
        <f>IFERROR(INDEX('OP UPL Gap Data'!H:H,(MATCH('UPL UHRIP Analysis by Provider'!$B:$B,'OP UPL Gap Data'!$D:$D,0))),0)</f>
        <v>409891.25699999987</v>
      </c>
      <c r="T395" s="4">
        <f>IFERROR(INDEX('IP UPL Gap Data'!$H:$H,(MATCH($B:$B,'IP UPL Gap Data'!$D:$D,0))),0)</f>
        <v>436964.69842397282</v>
      </c>
      <c r="U395" s="4">
        <f>IFERROR(INDEX('OP UPL Gap Data'!I:I,(MATCH('UPL UHRIP Analysis by Provider'!B:B,'OP UPL Gap Data'!D:D,0))),0)</f>
        <v>145870.5949364804</v>
      </c>
      <c r="V395" s="4">
        <f>IFERROR(INDEX('IP UPL Gap Data'!$N:$N,(MATCH($B:$B,'IP UPL Gap Data'!$D:$D,0))),0)</f>
        <v>0</v>
      </c>
    </row>
    <row r="396" spans="1:22">
      <c r="A396" s="10" t="s">
        <v>508</v>
      </c>
      <c r="B396" s="13" t="s">
        <v>508</v>
      </c>
      <c r="C396" s="11" t="s">
        <v>509</v>
      </c>
      <c r="D396" s="11"/>
      <c r="E396" s="12" t="s">
        <v>510</v>
      </c>
      <c r="F396" s="11" t="s">
        <v>1620</v>
      </c>
      <c r="G396" s="11" t="s">
        <v>231</v>
      </c>
      <c r="H396" s="13" t="s">
        <v>1621</v>
      </c>
      <c r="I396" s="9">
        <f>IFERROR(INDEX('PGY4 AA Encounters IP OP Split'!$L:$L,(MATCH($B:$B,'PGY4 AA Encounters IP OP Split'!$D:$D,0))),0)</f>
        <v>35962.987278251312</v>
      </c>
      <c r="J396" s="9">
        <f>IFERROR(INDEX('PGY4 AA Encounters IP OP Split'!$M:$M,(MATCH($B:$B,'PGY4 AA Encounters IP OP Split'!$D:$D,0))),0)</f>
        <v>125500.46449602256</v>
      </c>
      <c r="K396" s="9">
        <f t="shared" si="24"/>
        <v>161463.45177427388</v>
      </c>
      <c r="L396" s="71">
        <f>INDEX('Revised PGY4 Percent Increases'!J:J,(MATCH(H:H,'Revised PGY4 Percent Increases'!A:A,0)))</f>
        <v>0.60000000000000053</v>
      </c>
      <c r="M396" s="9">
        <f t="shared" si="25"/>
        <v>96878.071064564414</v>
      </c>
      <c r="N396" s="4">
        <f t="shared" si="26"/>
        <v>21577.792366950805</v>
      </c>
      <c r="O396" s="4">
        <f t="shared" si="27"/>
        <v>75300.278697613598</v>
      </c>
      <c r="P396" s="9">
        <f>IFERROR(INDEX('IP UPL Gap Data'!$I:$I,(MATCH($B:$B,'IP UPL Gap Data'!$D:$D,0))),0)</f>
        <v>18345.045264781162</v>
      </c>
      <c r="Q396" s="9">
        <f>IFERROR(INDEX('IP UPL Gap Data'!$J:$J,(MATCH($B:$B,'IP UPL Gap Data'!$D:$D,0))),0)</f>
        <v>5503.6260000000002</v>
      </c>
      <c r="R396" s="9">
        <f>IFERROR(INDEX('OP UPL Gap Data'!G:G,(MATCH('UPL UHRIP Analysis by Provider'!$B:$B,'OP UPL Gap Data'!$D:$D,0))),0)</f>
        <v>65778.872968617681</v>
      </c>
      <c r="S396" s="9">
        <f>IFERROR(INDEX('OP UPL Gap Data'!H:H,(MATCH('UPL UHRIP Analysis by Provider'!$B:$B,'OP UPL Gap Data'!$D:$D,0))),0)</f>
        <v>122336.019</v>
      </c>
      <c r="T396" s="4">
        <f>IFERROR(INDEX('IP UPL Gap Data'!$H:$H,(MATCH($B:$B,'IP UPL Gap Data'!$D:$D,0))),0)</f>
        <v>12841.419264781161</v>
      </c>
      <c r="U396" s="4">
        <f>IFERROR(INDEX('OP UPL Gap Data'!I:I,(MATCH('UPL UHRIP Analysis by Provider'!B:B,'OP UPL Gap Data'!D:D,0))),0)</f>
        <v>-56557.146031382319</v>
      </c>
      <c r="V396" s="4">
        <f>IFERROR(INDEX('IP UPL Gap Data'!$N:$N,(MATCH($B:$B,'IP UPL Gap Data'!$D:$D,0))),0)</f>
        <v>0</v>
      </c>
    </row>
    <row r="397" spans="1:22">
      <c r="A397" s="10" t="s">
        <v>520</v>
      </c>
      <c r="B397" s="13" t="s">
        <v>520</v>
      </c>
      <c r="C397" s="11" t="s">
        <v>521</v>
      </c>
      <c r="D397" s="11"/>
      <c r="E397" s="12" t="s">
        <v>522</v>
      </c>
      <c r="F397" s="11" t="s">
        <v>1620</v>
      </c>
      <c r="G397" s="11" t="s">
        <v>231</v>
      </c>
      <c r="H397" s="13" t="s">
        <v>1621</v>
      </c>
      <c r="I397" s="9">
        <f>IFERROR(INDEX('PGY4 AA Encounters IP OP Split'!$L:$L,(MATCH($B:$B,'PGY4 AA Encounters IP OP Split'!$D:$D,0))),0)</f>
        <v>229396.66415138458</v>
      </c>
      <c r="J397" s="9">
        <f>IFERROR(INDEX('PGY4 AA Encounters IP OP Split'!$M:$M,(MATCH($B:$B,'PGY4 AA Encounters IP OP Split'!$D:$D,0))),0)</f>
        <v>191557.59469982309</v>
      </c>
      <c r="K397" s="9">
        <f t="shared" si="24"/>
        <v>420954.25885120768</v>
      </c>
      <c r="L397" s="71">
        <f>INDEX('Revised PGY4 Percent Increases'!J:J,(MATCH(H:H,'Revised PGY4 Percent Increases'!A:A,0)))</f>
        <v>0.60000000000000053</v>
      </c>
      <c r="M397" s="9">
        <f t="shared" si="25"/>
        <v>252572.55531072483</v>
      </c>
      <c r="N397" s="4">
        <f t="shared" si="26"/>
        <v>137637.99849083088</v>
      </c>
      <c r="O397" s="4">
        <f t="shared" si="27"/>
        <v>114934.55681989396</v>
      </c>
      <c r="P397" s="9">
        <f>IFERROR(INDEX('IP UPL Gap Data'!$I:$I,(MATCH($B:$B,'IP UPL Gap Data'!$D:$D,0))),0)</f>
        <v>389744.77567131358</v>
      </c>
      <c r="Q397" s="9">
        <f>IFERROR(INDEX('IP UPL Gap Data'!$J:$J,(MATCH($B:$B,'IP UPL Gap Data'!$D:$D,0))),0)</f>
        <v>246022.00200000004</v>
      </c>
      <c r="R397" s="9">
        <f>IFERROR(INDEX('OP UPL Gap Data'!G:G,(MATCH('UPL UHRIP Analysis by Provider'!$B:$B,'OP UPL Gap Data'!$D:$D,0))),0)</f>
        <v>157421.64061602417</v>
      </c>
      <c r="S397" s="9">
        <f>IFERROR(INDEX('OP UPL Gap Data'!H:H,(MATCH('UPL UHRIP Analysis by Provider'!$B:$B,'OP UPL Gap Data'!$D:$D,0))),0)</f>
        <v>95807.898000000001</v>
      </c>
      <c r="T397" s="4">
        <f>IFERROR(INDEX('IP UPL Gap Data'!$H:$H,(MATCH($B:$B,'IP UPL Gap Data'!$D:$D,0))),0)</f>
        <v>143722.77367131354</v>
      </c>
      <c r="U397" s="4">
        <f>IFERROR(INDEX('OP UPL Gap Data'!I:I,(MATCH('UPL UHRIP Analysis by Provider'!B:B,'OP UPL Gap Data'!D:D,0))),0)</f>
        <v>61613.742616024174</v>
      </c>
      <c r="V397" s="4">
        <f>IFERROR(INDEX('IP UPL Gap Data'!$N:$N,(MATCH($B:$B,'IP UPL Gap Data'!$D:$D,0))),0)</f>
        <v>0</v>
      </c>
    </row>
    <row r="398" spans="1:22">
      <c r="A398" s="10" t="s">
        <v>556</v>
      </c>
      <c r="B398" s="13" t="s">
        <v>556</v>
      </c>
      <c r="C398" s="11" t="s">
        <v>557</v>
      </c>
      <c r="D398" s="11"/>
      <c r="E398" s="12" t="s">
        <v>558</v>
      </c>
      <c r="F398" s="11" t="s">
        <v>1620</v>
      </c>
      <c r="G398" s="11" t="s">
        <v>231</v>
      </c>
      <c r="H398" s="13" t="s">
        <v>1621</v>
      </c>
      <c r="I398" s="9">
        <f>IFERROR(INDEX('PGY4 AA Encounters IP OP Split'!$L:$L,(MATCH($B:$B,'PGY4 AA Encounters IP OP Split'!$D:$D,0))),0)</f>
        <v>16410.826745212664</v>
      </c>
      <c r="J398" s="9">
        <f>IFERROR(INDEX('PGY4 AA Encounters IP OP Split'!$M:$M,(MATCH($B:$B,'PGY4 AA Encounters IP OP Split'!$D:$D,0))),0)</f>
        <v>180497.54998199639</v>
      </c>
      <c r="K398" s="9">
        <f t="shared" si="24"/>
        <v>196908.37672720905</v>
      </c>
      <c r="L398" s="71">
        <f>INDEX('Revised PGY4 Percent Increases'!J:J,(MATCH(H:H,'Revised PGY4 Percent Increases'!A:A,0)))</f>
        <v>0.60000000000000053</v>
      </c>
      <c r="M398" s="9">
        <f t="shared" si="25"/>
        <v>118145.02603632554</v>
      </c>
      <c r="N398" s="4">
        <f t="shared" si="26"/>
        <v>9846.4960471276063</v>
      </c>
      <c r="O398" s="4">
        <f t="shared" si="27"/>
        <v>108298.52998919792</v>
      </c>
      <c r="P398" s="9">
        <f>IFERROR(INDEX('IP UPL Gap Data'!$I:$I,(MATCH($B:$B,'IP UPL Gap Data'!$D:$D,0))),0)</f>
        <v>23015.512178516659</v>
      </c>
      <c r="Q398" s="9">
        <f>IFERROR(INDEX('IP UPL Gap Data'!$J:$J,(MATCH($B:$B,'IP UPL Gap Data'!$D:$D,0))),0)</f>
        <v>6971.6790000000001</v>
      </c>
      <c r="R398" s="9">
        <f>IFERROR(INDEX('OP UPL Gap Data'!G:G,(MATCH('UPL UHRIP Analysis by Provider'!$B:$B,'OP UPL Gap Data'!$D:$D,0))),0)</f>
        <v>134862.67712051002</v>
      </c>
      <c r="S398" s="9">
        <f>IFERROR(INDEX('OP UPL Gap Data'!H:H,(MATCH('UPL UHRIP Analysis by Provider'!$B:$B,'OP UPL Gap Data'!$D:$D,0))),0)</f>
        <v>107268.876</v>
      </c>
      <c r="T398" s="4">
        <f>IFERROR(INDEX('IP UPL Gap Data'!$H:$H,(MATCH($B:$B,'IP UPL Gap Data'!$D:$D,0))),0)</f>
        <v>16043.833178516659</v>
      </c>
      <c r="U398" s="4">
        <f>IFERROR(INDEX('OP UPL Gap Data'!I:I,(MATCH('UPL UHRIP Analysis by Provider'!B:B,'OP UPL Gap Data'!D:D,0))),0)</f>
        <v>27593.801120510019</v>
      </c>
      <c r="V398" s="4">
        <f>IFERROR(INDEX('IP UPL Gap Data'!$N:$N,(MATCH($B:$B,'IP UPL Gap Data'!$D:$D,0))),0)</f>
        <v>0</v>
      </c>
    </row>
    <row r="399" spans="1:22" ht="23.5">
      <c r="A399" s="10" t="s">
        <v>595</v>
      </c>
      <c r="B399" s="13" t="s">
        <v>595</v>
      </c>
      <c r="C399" s="11" t="s">
        <v>596</v>
      </c>
      <c r="D399" s="11"/>
      <c r="E399" s="12" t="s">
        <v>597</v>
      </c>
      <c r="F399" s="11" t="s">
        <v>1620</v>
      </c>
      <c r="G399" s="11" t="s">
        <v>231</v>
      </c>
      <c r="H399" s="13" t="s">
        <v>1621</v>
      </c>
      <c r="I399" s="9">
        <f>IFERROR(INDEX('PGY4 AA Encounters IP OP Split'!$L:$L,(MATCH($B:$B,'PGY4 AA Encounters IP OP Split'!$D:$D,0))),0)</f>
        <v>531394.62032685964</v>
      </c>
      <c r="J399" s="9">
        <f>IFERROR(INDEX('PGY4 AA Encounters IP OP Split'!$M:$M,(MATCH($B:$B,'PGY4 AA Encounters IP OP Split'!$D:$D,0))),0)</f>
        <v>767650.01880311663</v>
      </c>
      <c r="K399" s="9">
        <f t="shared" si="24"/>
        <v>1299044.6391299763</v>
      </c>
      <c r="L399" s="71">
        <f>INDEX('Revised PGY4 Percent Increases'!J:J,(MATCH(H:H,'Revised PGY4 Percent Increases'!A:A,0)))</f>
        <v>0.60000000000000053</v>
      </c>
      <c r="M399" s="9">
        <f t="shared" si="25"/>
        <v>779426.78347798646</v>
      </c>
      <c r="N399" s="4">
        <f t="shared" si="26"/>
        <v>318836.77219611604</v>
      </c>
      <c r="O399" s="4">
        <f t="shared" si="27"/>
        <v>460590.01128187036</v>
      </c>
      <c r="P399" s="9">
        <f>IFERROR(INDEX('IP UPL Gap Data'!$I:$I,(MATCH($B:$B,'IP UPL Gap Data'!$D:$D,0))),0)</f>
        <v>1398686.3326726744</v>
      </c>
      <c r="Q399" s="9">
        <f>IFERROR(INDEX('IP UPL Gap Data'!$J:$J,(MATCH($B:$B,'IP UPL Gap Data'!$D:$D,0))),0)</f>
        <v>597628.09800000023</v>
      </c>
      <c r="R399" s="9">
        <f>IFERROR(INDEX('OP UPL Gap Data'!G:G,(MATCH('UPL UHRIP Analysis by Provider'!$B:$B,'OP UPL Gap Data'!$D:$D,0))),0)</f>
        <v>792298.52341865317</v>
      </c>
      <c r="S399" s="9">
        <f>IFERROR(INDEX('OP UPL Gap Data'!H:H,(MATCH('UPL UHRIP Analysis by Provider'!$B:$B,'OP UPL Gap Data'!$D:$D,0))),0)</f>
        <v>596789.98199999984</v>
      </c>
      <c r="T399" s="4">
        <f>IFERROR(INDEX('IP UPL Gap Data'!$H:$H,(MATCH($B:$B,'IP UPL Gap Data'!$D:$D,0))),0)</f>
        <v>-2596691.725327326</v>
      </c>
      <c r="U399" s="4">
        <f>IFERROR(INDEX('OP UPL Gap Data'!I:I,(MATCH('UPL UHRIP Analysis by Provider'!B:B,'OP UPL Gap Data'!D:D,0))),0)</f>
        <v>195508.54141865333</v>
      </c>
      <c r="V399" s="4">
        <f>IFERROR(INDEX('IP UPL Gap Data'!$N:$N,(MATCH($B:$B,'IP UPL Gap Data'!$D:$D,0))),0)</f>
        <v>3397749.96</v>
      </c>
    </row>
    <row r="400" spans="1:22">
      <c r="A400" s="10" t="s">
        <v>622</v>
      </c>
      <c r="B400" s="13" t="s">
        <v>622</v>
      </c>
      <c r="C400" s="11" t="s">
        <v>623</v>
      </c>
      <c r="D400" s="11"/>
      <c r="E400" s="12" t="s">
        <v>624</v>
      </c>
      <c r="F400" s="11" t="s">
        <v>1620</v>
      </c>
      <c r="G400" s="11" t="s">
        <v>231</v>
      </c>
      <c r="H400" s="13" t="s">
        <v>1621</v>
      </c>
      <c r="I400" s="9">
        <f>IFERROR(INDEX('PGY4 AA Encounters IP OP Split'!$L:$L,(MATCH($B:$B,'PGY4 AA Encounters IP OP Split'!$D:$D,0))),0)</f>
        <v>19223.768080570891</v>
      </c>
      <c r="J400" s="9">
        <f>IFERROR(INDEX('PGY4 AA Encounters IP OP Split'!$M:$M,(MATCH($B:$B,'PGY4 AA Encounters IP OP Split'!$D:$D,0))),0)</f>
        <v>142935.28861679602</v>
      </c>
      <c r="K400" s="9">
        <f t="shared" si="24"/>
        <v>162159.0566973669</v>
      </c>
      <c r="L400" s="71">
        <f>INDEX('Revised PGY4 Percent Increases'!J:J,(MATCH(H:H,'Revised PGY4 Percent Increases'!A:A,0)))</f>
        <v>0.60000000000000053</v>
      </c>
      <c r="M400" s="9">
        <f t="shared" si="25"/>
        <v>97295.43401842023</v>
      </c>
      <c r="N400" s="4">
        <f t="shared" si="26"/>
        <v>11534.260848342545</v>
      </c>
      <c r="O400" s="4">
        <f t="shared" si="27"/>
        <v>85761.173170077687</v>
      </c>
      <c r="P400" s="9">
        <f>IFERROR(INDEX('IP UPL Gap Data'!$I:$I,(MATCH($B:$B,'IP UPL Gap Data'!$D:$D,0))),0)</f>
        <v>23422.420686158654</v>
      </c>
      <c r="Q400" s="9">
        <f>IFERROR(INDEX('IP UPL Gap Data'!$J:$J,(MATCH($B:$B,'IP UPL Gap Data'!$D:$D,0))),0)</f>
        <v>16398.117000000002</v>
      </c>
      <c r="R400" s="9">
        <f>IFERROR(INDEX('OP UPL Gap Data'!G:G,(MATCH('UPL UHRIP Analysis by Provider'!$B:$B,'OP UPL Gap Data'!$D:$D,0))),0)</f>
        <v>98516.626885324848</v>
      </c>
      <c r="S400" s="9">
        <f>IFERROR(INDEX('OP UPL Gap Data'!H:H,(MATCH('UPL UHRIP Analysis by Provider'!$B:$B,'OP UPL Gap Data'!$D:$D,0))),0)</f>
        <v>125088.84000000001</v>
      </c>
      <c r="T400" s="4">
        <f>IFERROR(INDEX('IP UPL Gap Data'!$H:$H,(MATCH($B:$B,'IP UPL Gap Data'!$D:$D,0))),0)</f>
        <v>7024.3036861586515</v>
      </c>
      <c r="U400" s="4">
        <f>IFERROR(INDEX('OP UPL Gap Data'!I:I,(MATCH('UPL UHRIP Analysis by Provider'!B:B,'OP UPL Gap Data'!D:D,0))),0)</f>
        <v>-26572.213114675164</v>
      </c>
      <c r="V400" s="4">
        <f>IFERROR(INDEX('IP UPL Gap Data'!$N:$N,(MATCH($B:$B,'IP UPL Gap Data'!$D:$D,0))),0)</f>
        <v>0</v>
      </c>
    </row>
    <row r="401" spans="1:22">
      <c r="A401" s="10" t="s">
        <v>625</v>
      </c>
      <c r="B401" s="13" t="s">
        <v>625</v>
      </c>
      <c r="C401" s="11" t="s">
        <v>626</v>
      </c>
      <c r="D401" s="11"/>
      <c r="E401" s="12" t="s">
        <v>627</v>
      </c>
      <c r="F401" s="11" t="s">
        <v>1620</v>
      </c>
      <c r="G401" s="11" t="s">
        <v>231</v>
      </c>
      <c r="H401" s="13" t="s">
        <v>1621</v>
      </c>
      <c r="I401" s="9">
        <f>IFERROR(INDEX('PGY4 AA Encounters IP OP Split'!$L:$L,(MATCH($B:$B,'PGY4 AA Encounters IP OP Split'!$D:$D,0))),0)</f>
        <v>8578.2089878233019</v>
      </c>
      <c r="J401" s="9">
        <f>IFERROR(INDEX('PGY4 AA Encounters IP OP Split'!$M:$M,(MATCH($B:$B,'PGY4 AA Encounters IP OP Split'!$D:$D,0))),0)</f>
        <v>23848.714223261944</v>
      </c>
      <c r="K401" s="9">
        <f t="shared" si="24"/>
        <v>32426.923211085246</v>
      </c>
      <c r="L401" s="71">
        <f>INDEX('Revised PGY4 Percent Increases'!J:J,(MATCH(H:H,'Revised PGY4 Percent Increases'!A:A,0)))</f>
        <v>0.60000000000000053</v>
      </c>
      <c r="M401" s="9">
        <f t="shared" si="25"/>
        <v>19456.153926651165</v>
      </c>
      <c r="N401" s="4">
        <f t="shared" si="26"/>
        <v>5146.9253926939855</v>
      </c>
      <c r="O401" s="4">
        <f t="shared" si="27"/>
        <v>14309.228533957179</v>
      </c>
      <c r="P401" s="9">
        <f>IFERROR(INDEX('IP UPL Gap Data'!$I:$I,(MATCH($B:$B,'IP UPL Gap Data'!$D:$D,0))),0)</f>
        <v>0</v>
      </c>
      <c r="Q401" s="9">
        <f>IFERROR(INDEX('IP UPL Gap Data'!$J:$J,(MATCH($B:$B,'IP UPL Gap Data'!$D:$D,0))),0)</f>
        <v>0</v>
      </c>
      <c r="R401" s="9">
        <f>IFERROR(INDEX('OP UPL Gap Data'!G:G,(MATCH('UPL UHRIP Analysis by Provider'!$B:$B,'OP UPL Gap Data'!$D:$D,0))),0)</f>
        <v>23147.720047201143</v>
      </c>
      <c r="S401" s="9">
        <f>IFERROR(INDEX('OP UPL Gap Data'!H:H,(MATCH('UPL UHRIP Analysis by Provider'!$B:$B,'OP UPL Gap Data'!$D:$D,0))),0)</f>
        <v>17798.283000000003</v>
      </c>
      <c r="T401" s="4">
        <f>IFERROR(INDEX('IP UPL Gap Data'!$H:$H,(MATCH($B:$B,'IP UPL Gap Data'!$D:$D,0))),0)</f>
        <v>0</v>
      </c>
      <c r="U401" s="4">
        <f>IFERROR(INDEX('OP UPL Gap Data'!I:I,(MATCH('UPL UHRIP Analysis by Provider'!B:B,'OP UPL Gap Data'!D:D,0))),0)</f>
        <v>5349.4370472011396</v>
      </c>
      <c r="V401" s="4">
        <f>IFERROR(INDEX('IP UPL Gap Data'!$N:$N,(MATCH($B:$B,'IP UPL Gap Data'!$D:$D,0))),0)</f>
        <v>0</v>
      </c>
    </row>
    <row r="402" spans="1:22">
      <c r="A402" s="10" t="s">
        <v>628</v>
      </c>
      <c r="B402" s="13" t="s">
        <v>628</v>
      </c>
      <c r="C402" s="11" t="s">
        <v>629</v>
      </c>
      <c r="D402" s="11"/>
      <c r="E402" s="12" t="s">
        <v>630</v>
      </c>
      <c r="F402" s="11" t="s">
        <v>1620</v>
      </c>
      <c r="G402" s="11" t="s">
        <v>231</v>
      </c>
      <c r="H402" s="13" t="s">
        <v>1621</v>
      </c>
      <c r="I402" s="9">
        <f>IFERROR(INDEX('PGY4 AA Encounters IP OP Split'!$L:$L,(MATCH($B:$B,'PGY4 AA Encounters IP OP Split'!$D:$D,0))),0)</f>
        <v>284489.55191719631</v>
      </c>
      <c r="J402" s="9">
        <f>IFERROR(INDEX('PGY4 AA Encounters IP OP Split'!$M:$M,(MATCH($B:$B,'PGY4 AA Encounters IP OP Split'!$D:$D,0))),0)</f>
        <v>376865.14144527563</v>
      </c>
      <c r="K402" s="9">
        <f t="shared" si="24"/>
        <v>661354.69336247188</v>
      </c>
      <c r="L402" s="71">
        <f>INDEX('Revised PGY4 Percent Increases'!J:J,(MATCH(H:H,'Revised PGY4 Percent Increases'!A:A,0)))</f>
        <v>0.60000000000000053</v>
      </c>
      <c r="M402" s="9">
        <f t="shared" si="25"/>
        <v>396812.81601748348</v>
      </c>
      <c r="N402" s="4">
        <f t="shared" si="26"/>
        <v>170693.73115031794</v>
      </c>
      <c r="O402" s="4">
        <f t="shared" si="27"/>
        <v>226119.08486716557</v>
      </c>
      <c r="P402" s="9">
        <f>IFERROR(INDEX('IP UPL Gap Data'!$I:$I,(MATCH($B:$B,'IP UPL Gap Data'!$D:$D,0))),0)</f>
        <v>339074.65256208408</v>
      </c>
      <c r="Q402" s="9">
        <f>IFERROR(INDEX('IP UPL Gap Data'!$J:$J,(MATCH($B:$B,'IP UPL Gap Data'!$D:$D,0))),0)</f>
        <v>177907.149</v>
      </c>
      <c r="R402" s="9">
        <f>IFERROR(INDEX('OP UPL Gap Data'!G:G,(MATCH('UPL UHRIP Analysis by Provider'!$B:$B,'OP UPL Gap Data'!$D:$D,0))),0)</f>
        <v>582290.92075426737</v>
      </c>
      <c r="S402" s="9">
        <f>IFERROR(INDEX('OP UPL Gap Data'!H:H,(MATCH('UPL UHRIP Analysis by Provider'!$B:$B,'OP UPL Gap Data'!$D:$D,0))),0)</f>
        <v>346337.22599999997</v>
      </c>
      <c r="T402" s="4">
        <f>IFERROR(INDEX('IP UPL Gap Data'!$H:$H,(MATCH($B:$B,'IP UPL Gap Data'!$D:$D,0))),0)</f>
        <v>161167.50356208408</v>
      </c>
      <c r="U402" s="4">
        <f>IFERROR(INDEX('OP UPL Gap Data'!I:I,(MATCH('UPL UHRIP Analysis by Provider'!B:B,'OP UPL Gap Data'!D:D,0))),0)</f>
        <v>235953.6947542674</v>
      </c>
      <c r="V402" s="4">
        <f>IFERROR(INDEX('IP UPL Gap Data'!$N:$N,(MATCH($B:$B,'IP UPL Gap Data'!$D:$D,0))),0)</f>
        <v>0</v>
      </c>
    </row>
    <row r="403" spans="1:22">
      <c r="A403" s="10" t="s">
        <v>658</v>
      </c>
      <c r="B403" s="13" t="s">
        <v>658</v>
      </c>
      <c r="C403" s="11" t="s">
        <v>659</v>
      </c>
      <c r="D403" s="11"/>
      <c r="E403" s="12" t="s">
        <v>660</v>
      </c>
      <c r="F403" s="11" t="s">
        <v>1620</v>
      </c>
      <c r="G403" s="11" t="s">
        <v>231</v>
      </c>
      <c r="H403" s="13" t="s">
        <v>1621</v>
      </c>
      <c r="I403" s="9">
        <f>IFERROR(INDEX('PGY4 AA Encounters IP OP Split'!$L:$L,(MATCH($B:$B,'PGY4 AA Encounters IP OP Split'!$D:$D,0))),0)</f>
        <v>156.12631993825772</v>
      </c>
      <c r="J403" s="9">
        <f>IFERROR(INDEX('PGY4 AA Encounters IP OP Split'!$M:$M,(MATCH($B:$B,'PGY4 AA Encounters IP OP Split'!$D:$D,0))),0)</f>
        <v>85582.552815461269</v>
      </c>
      <c r="K403" s="9">
        <f t="shared" si="24"/>
        <v>85738.679135399521</v>
      </c>
      <c r="L403" s="71">
        <f>INDEX('Revised PGY4 Percent Increases'!J:J,(MATCH(H:H,'Revised PGY4 Percent Increases'!A:A,0)))</f>
        <v>0.60000000000000053</v>
      </c>
      <c r="M403" s="9">
        <f t="shared" si="25"/>
        <v>51443.207481239755</v>
      </c>
      <c r="N403" s="4">
        <f t="shared" si="26"/>
        <v>93.675791962954719</v>
      </c>
      <c r="O403" s="4">
        <f t="shared" si="27"/>
        <v>51349.53168927681</v>
      </c>
      <c r="P403" s="9">
        <f>IFERROR(INDEX('IP UPL Gap Data'!$I:$I,(MATCH($B:$B,'IP UPL Gap Data'!$D:$D,0))),0)</f>
        <v>11114.853389501963</v>
      </c>
      <c r="Q403" s="9">
        <f>IFERROR(INDEX('IP UPL Gap Data'!$J:$J,(MATCH($B:$B,'IP UPL Gap Data'!$D:$D,0))),0)</f>
        <v>5185.6559999999999</v>
      </c>
      <c r="R403" s="9">
        <f>IFERROR(INDEX('OP UPL Gap Data'!G:G,(MATCH('UPL UHRIP Analysis by Provider'!$B:$B,'OP UPL Gap Data'!$D:$D,0))),0)</f>
        <v>134447.57014508202</v>
      </c>
      <c r="S403" s="9">
        <f>IFERROR(INDEX('OP UPL Gap Data'!H:H,(MATCH('UPL UHRIP Analysis by Provider'!$B:$B,'OP UPL Gap Data'!$D:$D,0))),0)</f>
        <v>46067.328000000009</v>
      </c>
      <c r="T403" s="4">
        <f>IFERROR(INDEX('IP UPL Gap Data'!$H:$H,(MATCH($B:$B,'IP UPL Gap Data'!$D:$D,0))),0)</f>
        <v>5929.1973895019628</v>
      </c>
      <c r="U403" s="4">
        <f>IFERROR(INDEX('OP UPL Gap Data'!I:I,(MATCH('UPL UHRIP Analysis by Provider'!B:B,'OP UPL Gap Data'!D:D,0))),0)</f>
        <v>88380.242145082011</v>
      </c>
      <c r="V403" s="4">
        <f>IFERROR(INDEX('IP UPL Gap Data'!$N:$N,(MATCH($B:$B,'IP UPL Gap Data'!$D:$D,0))),0)</f>
        <v>0</v>
      </c>
    </row>
    <row r="404" spans="1:22">
      <c r="A404" s="10" t="s">
        <v>664</v>
      </c>
      <c r="B404" s="13" t="s">
        <v>664</v>
      </c>
      <c r="C404" s="11" t="s">
        <v>665</v>
      </c>
      <c r="D404" s="11"/>
      <c r="E404" s="12" t="s">
        <v>666</v>
      </c>
      <c r="F404" s="11" t="s">
        <v>1620</v>
      </c>
      <c r="G404" s="11" t="s">
        <v>231</v>
      </c>
      <c r="H404" s="13" t="s">
        <v>1621</v>
      </c>
      <c r="I404" s="9">
        <f>IFERROR(INDEX('PGY4 AA Encounters IP OP Split'!$L:$L,(MATCH($B:$B,'PGY4 AA Encounters IP OP Split'!$D:$D,0))),0)</f>
        <v>214024.68616080499</v>
      </c>
      <c r="J404" s="9">
        <f>IFERROR(INDEX('PGY4 AA Encounters IP OP Split'!$M:$M,(MATCH($B:$B,'PGY4 AA Encounters IP OP Split'!$D:$D,0))),0)</f>
        <v>317183.06770022644</v>
      </c>
      <c r="K404" s="9">
        <f t="shared" si="24"/>
        <v>531207.7538610315</v>
      </c>
      <c r="L404" s="71">
        <f>INDEX('Revised PGY4 Percent Increases'!J:J,(MATCH(H:H,'Revised PGY4 Percent Increases'!A:A,0)))</f>
        <v>0.60000000000000053</v>
      </c>
      <c r="M404" s="9">
        <f t="shared" si="25"/>
        <v>318724.65231661918</v>
      </c>
      <c r="N404" s="4">
        <f t="shared" si="26"/>
        <v>128414.81169648311</v>
      </c>
      <c r="O404" s="4">
        <f t="shared" si="27"/>
        <v>190309.84062013603</v>
      </c>
      <c r="P404" s="9">
        <f>IFERROR(INDEX('IP UPL Gap Data'!$I:$I,(MATCH($B:$B,'IP UPL Gap Data'!$D:$D,0))),0)</f>
        <v>523230.51384555869</v>
      </c>
      <c r="Q404" s="9">
        <f>IFERROR(INDEX('IP UPL Gap Data'!$J:$J,(MATCH($B:$B,'IP UPL Gap Data'!$D:$D,0))),0)</f>
        <v>253998.315</v>
      </c>
      <c r="R404" s="9">
        <f>IFERROR(INDEX('OP UPL Gap Data'!G:G,(MATCH('UPL UHRIP Analysis by Provider'!$B:$B,'OP UPL Gap Data'!$D:$D,0))),0)</f>
        <v>229811.77241896192</v>
      </c>
      <c r="S404" s="9">
        <f>IFERROR(INDEX('OP UPL Gap Data'!H:H,(MATCH('UPL UHRIP Analysis by Provider'!$B:$B,'OP UPL Gap Data'!$D:$D,0))),0)</f>
        <v>243303.53400000001</v>
      </c>
      <c r="T404" s="4">
        <f>IFERROR(INDEX('IP UPL Gap Data'!$H:$H,(MATCH($B:$B,'IP UPL Gap Data'!$D:$D,0))),0)</f>
        <v>269232.19884555868</v>
      </c>
      <c r="U404" s="4">
        <f>IFERROR(INDEX('OP UPL Gap Data'!I:I,(MATCH('UPL UHRIP Analysis by Provider'!B:B,'OP UPL Gap Data'!D:D,0))),0)</f>
        <v>-13491.761581038096</v>
      </c>
      <c r="V404" s="4">
        <f>IFERROR(INDEX('IP UPL Gap Data'!$N:$N,(MATCH($B:$B,'IP UPL Gap Data'!$D:$D,0))),0)</f>
        <v>0</v>
      </c>
    </row>
    <row r="405" spans="1:22">
      <c r="A405" s="10" t="s">
        <v>673</v>
      </c>
      <c r="B405" s="13" t="s">
        <v>673</v>
      </c>
      <c r="C405" s="11" t="s">
        <v>674</v>
      </c>
      <c r="D405" s="11"/>
      <c r="E405" s="12" t="s">
        <v>675</v>
      </c>
      <c r="F405" s="11" t="s">
        <v>1620</v>
      </c>
      <c r="G405" s="11" t="s">
        <v>231</v>
      </c>
      <c r="H405" s="13" t="s">
        <v>1621</v>
      </c>
      <c r="I405" s="9">
        <f>IFERROR(INDEX('PGY4 AA Encounters IP OP Split'!$L:$L,(MATCH($B:$B,'PGY4 AA Encounters IP OP Split'!$D:$D,0))),0)</f>
        <v>293392.25574230612</v>
      </c>
      <c r="J405" s="9">
        <f>IFERROR(INDEX('PGY4 AA Encounters IP OP Split'!$M:$M,(MATCH($B:$B,'PGY4 AA Encounters IP OP Split'!$D:$D,0))),0)</f>
        <v>394076.74114902795</v>
      </c>
      <c r="K405" s="9">
        <f t="shared" si="24"/>
        <v>687468.99689133407</v>
      </c>
      <c r="L405" s="71">
        <f>INDEX('Revised PGY4 Percent Increases'!J:J,(MATCH(H:H,'Revised PGY4 Percent Increases'!A:A,0)))</f>
        <v>0.60000000000000053</v>
      </c>
      <c r="M405" s="9">
        <f t="shared" si="25"/>
        <v>412481.39813480078</v>
      </c>
      <c r="N405" s="4">
        <f t="shared" si="26"/>
        <v>176035.35344538384</v>
      </c>
      <c r="O405" s="4">
        <f t="shared" si="27"/>
        <v>236446.04468941697</v>
      </c>
      <c r="P405" s="9">
        <f>IFERROR(INDEX('IP UPL Gap Data'!$I:$I,(MATCH($B:$B,'IP UPL Gap Data'!$D:$D,0))),0)</f>
        <v>132324.63455964811</v>
      </c>
      <c r="Q405" s="9">
        <f>IFERROR(INDEX('IP UPL Gap Data'!$J:$J,(MATCH($B:$B,'IP UPL Gap Data'!$D:$D,0))),0)</f>
        <v>81046.880999999994</v>
      </c>
      <c r="R405" s="9">
        <f>IFERROR(INDEX('OP UPL Gap Data'!G:G,(MATCH('UPL UHRIP Analysis by Provider'!$B:$B,'OP UPL Gap Data'!$D:$D,0))),0)</f>
        <v>163510.59881040719</v>
      </c>
      <c r="S405" s="9">
        <f>IFERROR(INDEX('OP UPL Gap Data'!H:H,(MATCH('UPL UHRIP Analysis by Provider'!$B:$B,'OP UPL Gap Data'!$D:$D,0))),0)</f>
        <v>381942.22499999998</v>
      </c>
      <c r="T405" s="4">
        <f>IFERROR(INDEX('IP UPL Gap Data'!$H:$H,(MATCH($B:$B,'IP UPL Gap Data'!$D:$D,0))),0)</f>
        <v>51277.753559648118</v>
      </c>
      <c r="U405" s="4">
        <f>IFERROR(INDEX('OP UPL Gap Data'!I:I,(MATCH('UPL UHRIP Analysis by Provider'!B:B,'OP UPL Gap Data'!D:D,0))),0)</f>
        <v>-218431.62618959279</v>
      </c>
      <c r="V405" s="4">
        <f>IFERROR(INDEX('IP UPL Gap Data'!$N:$N,(MATCH($B:$B,'IP UPL Gap Data'!$D:$D,0))),0)</f>
        <v>0</v>
      </c>
    </row>
    <row r="406" spans="1:22">
      <c r="A406" s="10" t="s">
        <v>676</v>
      </c>
      <c r="B406" s="13" t="s">
        <v>676</v>
      </c>
      <c r="C406" s="11" t="s">
        <v>677</v>
      </c>
      <c r="D406" s="11"/>
      <c r="E406" s="12" t="s">
        <v>678</v>
      </c>
      <c r="F406" s="11" t="s">
        <v>1620</v>
      </c>
      <c r="G406" s="11" t="s">
        <v>231</v>
      </c>
      <c r="H406" s="13" t="s">
        <v>1621</v>
      </c>
      <c r="I406" s="9">
        <f>IFERROR(INDEX('PGY4 AA Encounters IP OP Split'!$L:$L,(MATCH($B:$B,'PGY4 AA Encounters IP OP Split'!$D:$D,0))),0)</f>
        <v>277792.97480233765</v>
      </c>
      <c r="J406" s="9">
        <f>IFERROR(INDEX('PGY4 AA Encounters IP OP Split'!$M:$M,(MATCH($B:$B,'PGY4 AA Encounters IP OP Split'!$D:$D,0))),0)</f>
        <v>459521.22999037016</v>
      </c>
      <c r="K406" s="9">
        <f t="shared" si="24"/>
        <v>737314.20479270781</v>
      </c>
      <c r="L406" s="71">
        <f>INDEX('Revised PGY4 Percent Increases'!J:J,(MATCH(H:H,'Revised PGY4 Percent Increases'!A:A,0)))</f>
        <v>0.60000000000000053</v>
      </c>
      <c r="M406" s="9">
        <f t="shared" si="25"/>
        <v>442388.52287562506</v>
      </c>
      <c r="N406" s="4">
        <f t="shared" si="26"/>
        <v>166675.78488140274</v>
      </c>
      <c r="O406" s="4">
        <f t="shared" si="27"/>
        <v>275712.73799422232</v>
      </c>
      <c r="P406" s="9">
        <f>IFERROR(INDEX('IP UPL Gap Data'!$I:$I,(MATCH($B:$B,'IP UPL Gap Data'!$D:$D,0))),0)</f>
        <v>733534.53397442761</v>
      </c>
      <c r="Q406" s="9">
        <f>IFERROR(INDEX('IP UPL Gap Data'!$J:$J,(MATCH($B:$B,'IP UPL Gap Data'!$D:$D,0))),0)</f>
        <v>345938.859</v>
      </c>
      <c r="R406" s="9">
        <f>IFERROR(INDEX('OP UPL Gap Data'!G:G,(MATCH('UPL UHRIP Analysis by Provider'!$B:$B,'OP UPL Gap Data'!$D:$D,0))),0)</f>
        <v>403304.32166504627</v>
      </c>
      <c r="S406" s="9">
        <f>IFERROR(INDEX('OP UPL Gap Data'!H:H,(MATCH('UPL UHRIP Analysis by Provider'!$B:$B,'OP UPL Gap Data'!$D:$D,0))),0)</f>
        <v>396735.92099999997</v>
      </c>
      <c r="T406" s="4">
        <f>IFERROR(INDEX('IP UPL Gap Data'!$H:$H,(MATCH($B:$B,'IP UPL Gap Data'!$D:$D,0))),0)</f>
        <v>387595.67497442762</v>
      </c>
      <c r="U406" s="4">
        <f>IFERROR(INDEX('OP UPL Gap Data'!I:I,(MATCH('UPL UHRIP Analysis by Provider'!B:B,'OP UPL Gap Data'!D:D,0))),0)</f>
        <v>6568.4006650462979</v>
      </c>
      <c r="V406" s="4">
        <f>IFERROR(INDEX('IP UPL Gap Data'!$N:$N,(MATCH($B:$B,'IP UPL Gap Data'!$D:$D,0))),0)</f>
        <v>0</v>
      </c>
    </row>
    <row r="407" spans="1:22">
      <c r="A407" s="10" t="s">
        <v>682</v>
      </c>
      <c r="B407" s="13" t="s">
        <v>682</v>
      </c>
      <c r="C407" s="11" t="s">
        <v>683</v>
      </c>
      <c r="D407" s="11"/>
      <c r="E407" s="12" t="s">
        <v>684</v>
      </c>
      <c r="F407" s="11" t="s">
        <v>1620</v>
      </c>
      <c r="G407" s="11" t="s">
        <v>231</v>
      </c>
      <c r="H407" s="13" t="s">
        <v>1621</v>
      </c>
      <c r="I407" s="9">
        <f>IFERROR(INDEX('PGY4 AA Encounters IP OP Split'!$L:$L,(MATCH($B:$B,'PGY4 AA Encounters IP OP Split'!$D:$D,0))),0)</f>
        <v>17537.024899176708</v>
      </c>
      <c r="J407" s="9">
        <f>IFERROR(INDEX('PGY4 AA Encounters IP OP Split'!$M:$M,(MATCH($B:$B,'PGY4 AA Encounters IP OP Split'!$D:$D,0))),0)</f>
        <v>197978.49420519228</v>
      </c>
      <c r="K407" s="9">
        <f t="shared" si="24"/>
        <v>215515.51910436898</v>
      </c>
      <c r="L407" s="71">
        <f>INDEX('Revised PGY4 Percent Increases'!J:J,(MATCH(H:H,'Revised PGY4 Percent Increases'!A:A,0)))</f>
        <v>0.60000000000000053</v>
      </c>
      <c r="M407" s="9">
        <f t="shared" si="25"/>
        <v>129309.31146262151</v>
      </c>
      <c r="N407" s="4">
        <f t="shared" si="26"/>
        <v>10522.214939506033</v>
      </c>
      <c r="O407" s="4">
        <f t="shared" si="27"/>
        <v>118787.09652311547</v>
      </c>
      <c r="P407" s="9">
        <f>IFERROR(INDEX('IP UPL Gap Data'!$I:$I,(MATCH($B:$B,'IP UPL Gap Data'!$D:$D,0))),0)</f>
        <v>11090.768730003274</v>
      </c>
      <c r="Q407" s="9">
        <f>IFERROR(INDEX('IP UPL Gap Data'!$J:$J,(MATCH($B:$B,'IP UPL Gap Data'!$D:$D,0))),0)</f>
        <v>8673.2999999999993</v>
      </c>
      <c r="R407" s="9">
        <f>IFERROR(INDEX('OP UPL Gap Data'!G:G,(MATCH('UPL UHRIP Analysis by Provider'!$B:$B,'OP UPL Gap Data'!$D:$D,0))),0)</f>
        <v>75877.650580668502</v>
      </c>
      <c r="S407" s="9">
        <f>IFERROR(INDEX('OP UPL Gap Data'!H:H,(MATCH('UPL UHRIP Analysis by Provider'!$B:$B,'OP UPL Gap Data'!$D:$D,0))),0)</f>
        <v>108509.436</v>
      </c>
      <c r="T407" s="4">
        <f>IFERROR(INDEX('IP UPL Gap Data'!$H:$H,(MATCH($B:$B,'IP UPL Gap Data'!$D:$D,0))),0)</f>
        <v>2417.4687300032747</v>
      </c>
      <c r="U407" s="4">
        <f>IFERROR(INDEX('OP UPL Gap Data'!I:I,(MATCH('UPL UHRIP Analysis by Provider'!B:B,'OP UPL Gap Data'!D:D,0))),0)</f>
        <v>-32631.7854193315</v>
      </c>
      <c r="V407" s="4">
        <f>IFERROR(INDEX('IP UPL Gap Data'!$N:$N,(MATCH($B:$B,'IP UPL Gap Data'!$D:$D,0))),0)</f>
        <v>0</v>
      </c>
    </row>
    <row r="408" spans="1:22">
      <c r="A408" s="10" t="s">
        <v>700</v>
      </c>
      <c r="B408" s="13" t="s">
        <v>700</v>
      </c>
      <c r="C408" s="11" t="s">
        <v>701</v>
      </c>
      <c r="D408" s="11"/>
      <c r="E408" s="12" t="s">
        <v>702</v>
      </c>
      <c r="F408" s="11" t="s">
        <v>1620</v>
      </c>
      <c r="G408" s="11" t="s">
        <v>231</v>
      </c>
      <c r="H408" s="13" t="s">
        <v>1621</v>
      </c>
      <c r="I408" s="9">
        <f>IFERROR(INDEX('PGY4 AA Encounters IP OP Split'!$L:$L,(MATCH($B:$B,'PGY4 AA Encounters IP OP Split'!$D:$D,0))),0)</f>
        <v>140143.26328747583</v>
      </c>
      <c r="J408" s="9">
        <f>IFERROR(INDEX('PGY4 AA Encounters IP OP Split'!$M:$M,(MATCH($B:$B,'PGY4 AA Encounters IP OP Split'!$D:$D,0))),0)</f>
        <v>732792.24980391702</v>
      </c>
      <c r="K408" s="9">
        <f t="shared" si="24"/>
        <v>872935.51309139282</v>
      </c>
      <c r="L408" s="71">
        <f>INDEX('Revised PGY4 Percent Increases'!J:J,(MATCH(H:H,'Revised PGY4 Percent Increases'!A:A,0)))</f>
        <v>0.60000000000000053</v>
      </c>
      <c r="M408" s="9">
        <f t="shared" si="25"/>
        <v>523761.30785483617</v>
      </c>
      <c r="N408" s="4">
        <f t="shared" si="26"/>
        <v>84085.957972485572</v>
      </c>
      <c r="O408" s="4">
        <f t="shared" si="27"/>
        <v>439675.34988235059</v>
      </c>
      <c r="P408" s="9">
        <f>IFERROR(INDEX('IP UPL Gap Data'!$I:$I,(MATCH($B:$B,'IP UPL Gap Data'!$D:$D,0))),0)</f>
        <v>127885.05616627289</v>
      </c>
      <c r="Q408" s="9">
        <f>IFERROR(INDEX('IP UPL Gap Data'!$J:$J,(MATCH($B:$B,'IP UPL Gap Data'!$D:$D,0))),0)</f>
        <v>90222.012000000002</v>
      </c>
      <c r="R408" s="9">
        <f>IFERROR(INDEX('OP UPL Gap Data'!G:G,(MATCH('UPL UHRIP Analysis by Provider'!$B:$B,'OP UPL Gap Data'!$D:$D,0))),0)</f>
        <v>923042.75000192795</v>
      </c>
      <c r="S408" s="9">
        <f>IFERROR(INDEX('OP UPL Gap Data'!H:H,(MATCH('UPL UHRIP Analysis by Provider'!$B:$B,'OP UPL Gap Data'!$D:$D,0))),0)</f>
        <v>464829.90299999993</v>
      </c>
      <c r="T408" s="4">
        <f>IFERROR(INDEX('IP UPL Gap Data'!$H:$H,(MATCH($B:$B,'IP UPL Gap Data'!$D:$D,0))),0)</f>
        <v>37663.044166272884</v>
      </c>
      <c r="U408" s="4">
        <f>IFERROR(INDEX('OP UPL Gap Data'!I:I,(MATCH('UPL UHRIP Analysis by Provider'!B:B,'OP UPL Gap Data'!D:D,0))),0)</f>
        <v>458212.84700192802</v>
      </c>
      <c r="V408" s="4">
        <f>IFERROR(INDEX('IP UPL Gap Data'!$N:$N,(MATCH($B:$B,'IP UPL Gap Data'!$D:$D,0))),0)</f>
        <v>0</v>
      </c>
    </row>
    <row r="409" spans="1:22">
      <c r="A409" s="10" t="s">
        <v>703</v>
      </c>
      <c r="B409" s="13" t="s">
        <v>703</v>
      </c>
      <c r="C409" s="11" t="s">
        <v>704</v>
      </c>
      <c r="D409" s="11"/>
      <c r="E409" s="12" t="s">
        <v>705</v>
      </c>
      <c r="F409" s="11" t="s">
        <v>1620</v>
      </c>
      <c r="G409" s="11" t="s">
        <v>231</v>
      </c>
      <c r="H409" s="13" t="s">
        <v>1621</v>
      </c>
      <c r="I409" s="9">
        <f>IFERROR(INDEX('PGY4 AA Encounters IP OP Split'!$L:$L,(MATCH($B:$B,'PGY4 AA Encounters IP OP Split'!$D:$D,0))),0)</f>
        <v>23387.331271262523</v>
      </c>
      <c r="J409" s="9">
        <f>IFERROR(INDEX('PGY4 AA Encounters IP OP Split'!$M:$M,(MATCH($B:$B,'PGY4 AA Encounters IP OP Split'!$D:$D,0))),0)</f>
        <v>101161.75798451464</v>
      </c>
      <c r="K409" s="9">
        <f t="shared" si="24"/>
        <v>124549.08925577716</v>
      </c>
      <c r="L409" s="71">
        <f>INDEX('Revised PGY4 Percent Increases'!J:J,(MATCH(H:H,'Revised PGY4 Percent Increases'!A:A,0)))</f>
        <v>0.60000000000000053</v>
      </c>
      <c r="M409" s="9">
        <f t="shared" si="25"/>
        <v>74729.453553466359</v>
      </c>
      <c r="N409" s="4">
        <f t="shared" si="26"/>
        <v>14032.398762757526</v>
      </c>
      <c r="O409" s="4">
        <f t="shared" si="27"/>
        <v>60697.05479070884</v>
      </c>
      <c r="P409" s="9">
        <f>IFERROR(INDEX('IP UPL Gap Data'!$I:$I,(MATCH($B:$B,'IP UPL Gap Data'!$D:$D,0))),0)</f>
        <v>15557.922768083501</v>
      </c>
      <c r="Q409" s="9">
        <f>IFERROR(INDEX('IP UPL Gap Data'!$J:$J,(MATCH($B:$B,'IP UPL Gap Data'!$D:$D,0))),0)</f>
        <v>16375.157999999999</v>
      </c>
      <c r="R409" s="9">
        <f>IFERROR(INDEX('OP UPL Gap Data'!G:G,(MATCH('UPL UHRIP Analysis by Provider'!$B:$B,'OP UPL Gap Data'!$D:$D,0))),0)</f>
        <v>62179.741023832248</v>
      </c>
      <c r="S409" s="9">
        <f>IFERROR(INDEX('OP UPL Gap Data'!H:H,(MATCH('UPL UHRIP Analysis by Provider'!$B:$B,'OP UPL Gap Data'!$D:$D,0))),0)</f>
        <v>41616.135000000002</v>
      </c>
      <c r="T409" s="4">
        <f>IFERROR(INDEX('IP UPL Gap Data'!$H:$H,(MATCH($B:$B,'IP UPL Gap Data'!$D:$D,0))),0)</f>
        <v>-817.23523191649838</v>
      </c>
      <c r="U409" s="4">
        <f>IFERROR(INDEX('OP UPL Gap Data'!I:I,(MATCH('UPL UHRIP Analysis by Provider'!B:B,'OP UPL Gap Data'!D:D,0))),0)</f>
        <v>20563.606023832246</v>
      </c>
      <c r="V409" s="4">
        <f>IFERROR(INDEX('IP UPL Gap Data'!$N:$N,(MATCH($B:$B,'IP UPL Gap Data'!$D:$D,0))),0)</f>
        <v>0</v>
      </c>
    </row>
    <row r="410" spans="1:22">
      <c r="A410" s="10" t="s">
        <v>706</v>
      </c>
      <c r="B410" s="13" t="s">
        <v>706</v>
      </c>
      <c r="C410" s="11" t="s">
        <v>707</v>
      </c>
      <c r="D410" s="11"/>
      <c r="E410" s="12" t="s">
        <v>708</v>
      </c>
      <c r="F410" s="11" t="s">
        <v>1620</v>
      </c>
      <c r="G410" s="11" t="s">
        <v>231</v>
      </c>
      <c r="H410" s="13" t="s">
        <v>1621</v>
      </c>
      <c r="I410" s="9">
        <f>IFERROR(INDEX('PGY4 AA Encounters IP OP Split'!$L:$L,(MATCH($B:$B,'PGY4 AA Encounters IP OP Split'!$D:$D,0))),0)</f>
        <v>34784.051872556047</v>
      </c>
      <c r="J410" s="9">
        <f>IFERROR(INDEX('PGY4 AA Encounters IP OP Split'!$M:$M,(MATCH($B:$B,'PGY4 AA Encounters IP OP Split'!$D:$D,0))),0)</f>
        <v>389051.99274532334</v>
      </c>
      <c r="K410" s="9">
        <f t="shared" si="24"/>
        <v>423836.04461787938</v>
      </c>
      <c r="L410" s="71">
        <f>INDEX('Revised PGY4 Percent Increases'!J:J,(MATCH(H:H,'Revised PGY4 Percent Increases'!A:A,0)))</f>
        <v>0.60000000000000053</v>
      </c>
      <c r="M410" s="9">
        <f t="shared" si="25"/>
        <v>254301.62677072786</v>
      </c>
      <c r="N410" s="4">
        <f t="shared" si="26"/>
        <v>20870.431123533646</v>
      </c>
      <c r="O410" s="4">
        <f t="shared" si="27"/>
        <v>233431.19564719422</v>
      </c>
      <c r="P410" s="9">
        <f>IFERROR(INDEX('IP UPL Gap Data'!$I:$I,(MATCH($B:$B,'IP UPL Gap Data'!$D:$D,0))),0)</f>
        <v>186503.1241760792</v>
      </c>
      <c r="Q410" s="9">
        <f>IFERROR(INDEX('IP UPL Gap Data'!$J:$J,(MATCH($B:$B,'IP UPL Gap Data'!$D:$D,0))),0)</f>
        <v>107945.01000000001</v>
      </c>
      <c r="R410" s="9">
        <f>IFERROR(INDEX('OP UPL Gap Data'!G:G,(MATCH('UPL UHRIP Analysis by Provider'!$B:$B,'OP UPL Gap Data'!$D:$D,0))),0)</f>
        <v>191417.14244101333</v>
      </c>
      <c r="S410" s="9">
        <f>IFERROR(INDEX('OP UPL Gap Data'!H:H,(MATCH('UPL UHRIP Analysis by Provider'!$B:$B,'OP UPL Gap Data'!$D:$D,0))),0)</f>
        <v>288099.15300000005</v>
      </c>
      <c r="T410" s="4">
        <f>IFERROR(INDEX('IP UPL Gap Data'!$H:$H,(MATCH($B:$B,'IP UPL Gap Data'!$D:$D,0))),0)</f>
        <v>78558.114176079194</v>
      </c>
      <c r="U410" s="4">
        <f>IFERROR(INDEX('OP UPL Gap Data'!I:I,(MATCH('UPL UHRIP Analysis by Provider'!B:B,'OP UPL Gap Data'!D:D,0))),0)</f>
        <v>-96682.010558986716</v>
      </c>
      <c r="V410" s="4">
        <f>IFERROR(INDEX('IP UPL Gap Data'!$N:$N,(MATCH($B:$B,'IP UPL Gap Data'!$D:$D,0))),0)</f>
        <v>0</v>
      </c>
    </row>
    <row r="411" spans="1:22">
      <c r="A411" s="10" t="s">
        <v>718</v>
      </c>
      <c r="B411" s="13" t="s">
        <v>718</v>
      </c>
      <c r="C411" s="11" t="s">
        <v>719</v>
      </c>
      <c r="D411" s="11"/>
      <c r="E411" s="12" t="s">
        <v>720</v>
      </c>
      <c r="F411" s="11" t="s">
        <v>1620</v>
      </c>
      <c r="G411" s="11" t="s">
        <v>231</v>
      </c>
      <c r="H411" s="13" t="s">
        <v>1621</v>
      </c>
      <c r="I411" s="9">
        <f>IFERROR(INDEX('PGY4 AA Encounters IP OP Split'!$L:$L,(MATCH($B:$B,'PGY4 AA Encounters IP OP Split'!$D:$D,0))),0)</f>
        <v>22176.612877139538</v>
      </c>
      <c r="J411" s="9">
        <f>IFERROR(INDEX('PGY4 AA Encounters IP OP Split'!$M:$M,(MATCH($B:$B,'PGY4 AA Encounters IP OP Split'!$D:$D,0))),0)</f>
        <v>66645.881555839223</v>
      </c>
      <c r="K411" s="9">
        <f t="shared" si="24"/>
        <v>88822.494432978769</v>
      </c>
      <c r="L411" s="71">
        <f>INDEX('Revised PGY4 Percent Increases'!J:J,(MATCH(H:H,'Revised PGY4 Percent Increases'!A:A,0)))</f>
        <v>0.60000000000000053</v>
      </c>
      <c r="M411" s="9">
        <f t="shared" si="25"/>
        <v>53293.496659787306</v>
      </c>
      <c r="N411" s="4">
        <f t="shared" si="26"/>
        <v>13305.967726283734</v>
      </c>
      <c r="O411" s="4">
        <f t="shared" si="27"/>
        <v>39987.52893350357</v>
      </c>
      <c r="P411" s="9">
        <f>IFERROR(INDEX('IP UPL Gap Data'!$I:$I,(MATCH($B:$B,'IP UPL Gap Data'!$D:$D,0))),0)</f>
        <v>0</v>
      </c>
      <c r="Q411" s="9">
        <f>IFERROR(INDEX('IP UPL Gap Data'!$J:$J,(MATCH($B:$B,'IP UPL Gap Data'!$D:$D,0))),0)</f>
        <v>0</v>
      </c>
      <c r="R411" s="9">
        <f>IFERROR(INDEX('OP UPL Gap Data'!G:G,(MATCH('UPL UHRIP Analysis by Provider'!$B:$B,'OP UPL Gap Data'!$D:$D,0))),0)</f>
        <v>44729.492543490982</v>
      </c>
      <c r="S411" s="9">
        <f>IFERROR(INDEX('OP UPL Gap Data'!H:H,(MATCH('UPL UHRIP Analysis by Provider'!$B:$B,'OP UPL Gap Data'!$D:$D,0))),0)</f>
        <v>60428.582999999999</v>
      </c>
      <c r="T411" s="4">
        <f>IFERROR(INDEX('IP UPL Gap Data'!$H:$H,(MATCH($B:$B,'IP UPL Gap Data'!$D:$D,0))),0)</f>
        <v>0</v>
      </c>
      <c r="U411" s="4">
        <f>IFERROR(INDEX('OP UPL Gap Data'!I:I,(MATCH('UPL UHRIP Analysis by Provider'!B:B,'OP UPL Gap Data'!D:D,0))),0)</f>
        <v>-15699.090456509017</v>
      </c>
      <c r="V411" s="4">
        <f>IFERROR(INDEX('IP UPL Gap Data'!$N:$N,(MATCH($B:$B,'IP UPL Gap Data'!$D:$D,0))),0)</f>
        <v>0</v>
      </c>
    </row>
    <row r="412" spans="1:22">
      <c r="A412" s="10" t="s">
        <v>724</v>
      </c>
      <c r="B412" s="13" t="s">
        <v>724</v>
      </c>
      <c r="C412" s="11" t="s">
        <v>725</v>
      </c>
      <c r="D412" s="11"/>
      <c r="E412" s="12" t="s">
        <v>726</v>
      </c>
      <c r="F412" s="11" t="s">
        <v>1620</v>
      </c>
      <c r="G412" s="11" t="s">
        <v>231</v>
      </c>
      <c r="H412" s="13" t="s">
        <v>1621</v>
      </c>
      <c r="I412" s="9">
        <f>IFERROR(INDEX('PGY4 AA Encounters IP OP Split'!$L:$L,(MATCH($B:$B,'PGY4 AA Encounters IP OP Split'!$D:$D,0))),0)</f>
        <v>15314.775140561727</v>
      </c>
      <c r="J412" s="9">
        <f>IFERROR(INDEX('PGY4 AA Encounters IP OP Split'!$M:$M,(MATCH($B:$B,'PGY4 AA Encounters IP OP Split'!$D:$D,0))),0)</f>
        <v>72400.803779102134</v>
      </c>
      <c r="K412" s="9">
        <f t="shared" si="24"/>
        <v>87715.578919663865</v>
      </c>
      <c r="L412" s="71">
        <f>INDEX('Revised PGY4 Percent Increases'!J:J,(MATCH(H:H,'Revised PGY4 Percent Increases'!A:A,0)))</f>
        <v>0.60000000000000053</v>
      </c>
      <c r="M412" s="9">
        <f t="shared" si="25"/>
        <v>52629.347351798366</v>
      </c>
      <c r="N412" s="4">
        <f t="shared" si="26"/>
        <v>9188.8650843370451</v>
      </c>
      <c r="O412" s="4">
        <f t="shared" si="27"/>
        <v>43440.482267461317</v>
      </c>
      <c r="P412" s="9">
        <f>IFERROR(INDEX('IP UPL Gap Data'!$I:$I,(MATCH($B:$B,'IP UPL Gap Data'!$D:$D,0))),0)</f>
        <v>0</v>
      </c>
      <c r="Q412" s="9">
        <f>IFERROR(INDEX('IP UPL Gap Data'!$J:$J,(MATCH($B:$B,'IP UPL Gap Data'!$D:$D,0))),0)</f>
        <v>0</v>
      </c>
      <c r="R412" s="9">
        <f>IFERROR(INDEX('OP UPL Gap Data'!G:G,(MATCH('UPL UHRIP Analysis by Provider'!$B:$B,'OP UPL Gap Data'!$D:$D,0))),0)</f>
        <v>69257.112726168838</v>
      </c>
      <c r="S412" s="9">
        <f>IFERROR(INDEX('OP UPL Gap Data'!H:H,(MATCH('UPL UHRIP Analysis by Provider'!$B:$B,'OP UPL Gap Data'!$D:$D,0))),0)</f>
        <v>52255.421999999999</v>
      </c>
      <c r="T412" s="4">
        <f>IFERROR(INDEX('IP UPL Gap Data'!$H:$H,(MATCH($B:$B,'IP UPL Gap Data'!$D:$D,0))),0)</f>
        <v>0</v>
      </c>
      <c r="U412" s="4">
        <f>IFERROR(INDEX('OP UPL Gap Data'!I:I,(MATCH('UPL UHRIP Analysis by Provider'!B:B,'OP UPL Gap Data'!D:D,0))),0)</f>
        <v>17001.690726168839</v>
      </c>
      <c r="V412" s="4">
        <f>IFERROR(INDEX('IP UPL Gap Data'!$N:$N,(MATCH($B:$B,'IP UPL Gap Data'!$D:$D,0))),0)</f>
        <v>0</v>
      </c>
    </row>
    <row r="413" spans="1:22">
      <c r="A413" s="10" t="s">
        <v>739</v>
      </c>
      <c r="B413" s="13" t="s">
        <v>739</v>
      </c>
      <c r="C413" s="11" t="s">
        <v>740</v>
      </c>
      <c r="D413" s="11"/>
      <c r="E413" s="12" t="s">
        <v>741</v>
      </c>
      <c r="F413" s="11" t="s">
        <v>1620</v>
      </c>
      <c r="G413" s="11" t="s">
        <v>231</v>
      </c>
      <c r="H413" s="13" t="s">
        <v>1621</v>
      </c>
      <c r="I413" s="9">
        <f>IFERROR(INDEX('PGY4 AA Encounters IP OP Split'!$L:$L,(MATCH($B:$B,'PGY4 AA Encounters IP OP Split'!$D:$D,0))),0)</f>
        <v>71353.064296350989</v>
      </c>
      <c r="J413" s="9">
        <f>IFERROR(INDEX('PGY4 AA Encounters IP OP Split'!$M:$M,(MATCH($B:$B,'PGY4 AA Encounters IP OP Split'!$D:$D,0))),0)</f>
        <v>265459.81704722054</v>
      </c>
      <c r="K413" s="9">
        <f t="shared" si="24"/>
        <v>336812.88134357153</v>
      </c>
      <c r="L413" s="71">
        <f>INDEX('Revised PGY4 Percent Increases'!J:J,(MATCH(H:H,'Revised PGY4 Percent Increases'!A:A,0)))</f>
        <v>0.60000000000000053</v>
      </c>
      <c r="M413" s="9">
        <f t="shared" si="25"/>
        <v>202087.7288061431</v>
      </c>
      <c r="N413" s="4">
        <f t="shared" si="26"/>
        <v>42811.838577810631</v>
      </c>
      <c r="O413" s="4">
        <f t="shared" si="27"/>
        <v>159275.89022833246</v>
      </c>
      <c r="P413" s="9">
        <f>IFERROR(INDEX('IP UPL Gap Data'!$I:$I,(MATCH($B:$B,'IP UPL Gap Data'!$D:$D,0))),0)</f>
        <v>175465.34887422362</v>
      </c>
      <c r="Q413" s="9">
        <f>IFERROR(INDEX('IP UPL Gap Data'!$J:$J,(MATCH($B:$B,'IP UPL Gap Data'!$D:$D,0))),0)</f>
        <v>127434.41060975609</v>
      </c>
      <c r="R413" s="9">
        <f>IFERROR(INDEX('OP UPL Gap Data'!G:G,(MATCH('UPL UHRIP Analysis by Provider'!$B:$B,'OP UPL Gap Data'!$D:$D,0))),0)</f>
        <v>196568.0373395005</v>
      </c>
      <c r="S413" s="9">
        <f>IFERROR(INDEX('OP UPL Gap Data'!H:H,(MATCH('UPL UHRIP Analysis by Provider'!$B:$B,'OP UPL Gap Data'!$D:$D,0))),0)</f>
        <v>211578.41699999999</v>
      </c>
      <c r="T413" s="4">
        <f>IFERROR(INDEX('IP UPL Gap Data'!$H:$H,(MATCH($B:$B,'IP UPL Gap Data'!$D:$D,0))),0)</f>
        <v>48030.938264467535</v>
      </c>
      <c r="U413" s="4">
        <f>IFERROR(INDEX('OP UPL Gap Data'!I:I,(MATCH('UPL UHRIP Analysis by Provider'!B:B,'OP UPL Gap Data'!D:D,0))),0)</f>
        <v>-15010.379660499486</v>
      </c>
      <c r="V413" s="4">
        <f>IFERROR(INDEX('IP UPL Gap Data'!$N:$N,(MATCH($B:$B,'IP UPL Gap Data'!$D:$D,0))),0)</f>
        <v>0</v>
      </c>
    </row>
    <row r="414" spans="1:22">
      <c r="A414" s="10" t="s">
        <v>742</v>
      </c>
      <c r="B414" s="13" t="s">
        <v>742</v>
      </c>
      <c r="C414" s="11" t="s">
        <v>743</v>
      </c>
      <c r="D414" s="11"/>
      <c r="E414" s="12" t="s">
        <v>744</v>
      </c>
      <c r="F414" s="11" t="s">
        <v>1620</v>
      </c>
      <c r="G414" s="11" t="s">
        <v>231</v>
      </c>
      <c r="H414" s="13" t="s">
        <v>1621</v>
      </c>
      <c r="I414" s="9">
        <f>IFERROR(INDEX('PGY4 AA Encounters IP OP Split'!$L:$L,(MATCH($B:$B,'PGY4 AA Encounters IP OP Split'!$D:$D,0))),0)</f>
        <v>14685.632178447706</v>
      </c>
      <c r="J414" s="9">
        <f>IFERROR(INDEX('PGY4 AA Encounters IP OP Split'!$M:$M,(MATCH($B:$B,'PGY4 AA Encounters IP OP Split'!$D:$D,0))),0)</f>
        <v>198069.18950373551</v>
      </c>
      <c r="K414" s="9">
        <f t="shared" si="24"/>
        <v>212754.82168218322</v>
      </c>
      <c r="L414" s="71">
        <f>INDEX('Revised PGY4 Percent Increases'!J:J,(MATCH(H:H,'Revised PGY4 Percent Increases'!A:A,0)))</f>
        <v>0.60000000000000053</v>
      </c>
      <c r="M414" s="9">
        <f t="shared" si="25"/>
        <v>127652.89300931005</v>
      </c>
      <c r="N414" s="4">
        <f t="shared" si="26"/>
        <v>8811.3793070686315</v>
      </c>
      <c r="O414" s="4">
        <f t="shared" si="27"/>
        <v>118841.51370224141</v>
      </c>
      <c r="P414" s="9">
        <f>IFERROR(INDEX('IP UPL Gap Data'!$I:$I,(MATCH($B:$B,'IP UPL Gap Data'!$D:$D,0))),0)</f>
        <v>0</v>
      </c>
      <c r="Q414" s="9">
        <f>IFERROR(INDEX('IP UPL Gap Data'!$J:$J,(MATCH($B:$B,'IP UPL Gap Data'!$D:$D,0))),0)</f>
        <v>0</v>
      </c>
      <c r="R414" s="9">
        <f>IFERROR(INDEX('OP UPL Gap Data'!G:G,(MATCH('UPL UHRIP Analysis by Provider'!$B:$B,'OP UPL Gap Data'!$D:$D,0))),0)</f>
        <v>161700.28322369751</v>
      </c>
      <c r="S414" s="9">
        <f>IFERROR(INDEX('OP UPL Gap Data'!H:H,(MATCH('UPL UHRIP Analysis by Provider'!$B:$B,'OP UPL Gap Data'!$D:$D,0))),0)</f>
        <v>131619.31200000001</v>
      </c>
      <c r="T414" s="4">
        <f>IFERROR(INDEX('IP UPL Gap Data'!$H:$H,(MATCH($B:$B,'IP UPL Gap Data'!$D:$D,0))),0)</f>
        <v>0</v>
      </c>
      <c r="U414" s="4">
        <f>IFERROR(INDEX('OP UPL Gap Data'!I:I,(MATCH('UPL UHRIP Analysis by Provider'!B:B,'OP UPL Gap Data'!D:D,0))),0)</f>
        <v>30080.971223697503</v>
      </c>
      <c r="V414" s="4">
        <f>IFERROR(INDEX('IP UPL Gap Data'!$N:$N,(MATCH($B:$B,'IP UPL Gap Data'!$D:$D,0))),0)</f>
        <v>0</v>
      </c>
    </row>
    <row r="415" spans="1:22">
      <c r="A415" s="10" t="s">
        <v>745</v>
      </c>
      <c r="B415" s="13" t="s">
        <v>745</v>
      </c>
      <c r="C415" s="11" t="s">
        <v>746</v>
      </c>
      <c r="D415" s="11"/>
      <c r="E415" s="12" t="s">
        <v>747</v>
      </c>
      <c r="F415" s="11" t="s">
        <v>1620</v>
      </c>
      <c r="G415" s="11" t="s">
        <v>231</v>
      </c>
      <c r="H415" s="13" t="s">
        <v>1621</v>
      </c>
      <c r="I415" s="9">
        <f>IFERROR(INDEX('PGY4 AA Encounters IP OP Split'!$L:$L,(MATCH($B:$B,'PGY4 AA Encounters IP OP Split'!$D:$D,0))),0)</f>
        <v>37141.926713759742</v>
      </c>
      <c r="J415" s="9">
        <f>IFERROR(INDEX('PGY4 AA Encounters IP OP Split'!$M:$M,(MATCH($B:$B,'PGY4 AA Encounters IP OP Split'!$D:$D,0))),0)</f>
        <v>287667.71598227264</v>
      </c>
      <c r="K415" s="9">
        <f t="shared" si="24"/>
        <v>324809.64269603236</v>
      </c>
      <c r="L415" s="71">
        <f>INDEX('Revised PGY4 Percent Increases'!J:J,(MATCH(H:H,'Revised PGY4 Percent Increases'!A:A,0)))</f>
        <v>0.60000000000000053</v>
      </c>
      <c r="M415" s="9">
        <f t="shared" si="25"/>
        <v>194885.78561761958</v>
      </c>
      <c r="N415" s="4">
        <f t="shared" si="26"/>
        <v>22285.156028255864</v>
      </c>
      <c r="O415" s="4">
        <f t="shared" si="27"/>
        <v>172600.62958936373</v>
      </c>
      <c r="P415" s="9">
        <f>IFERROR(INDEX('IP UPL Gap Data'!$I:$I,(MATCH($B:$B,'IP UPL Gap Data'!$D:$D,0))),0)</f>
        <v>36150.127699195611</v>
      </c>
      <c r="Q415" s="9">
        <f>IFERROR(INDEX('IP UPL Gap Data'!$J:$J,(MATCH($B:$B,'IP UPL Gap Data'!$D:$D,0))),0)</f>
        <v>27262.493999999999</v>
      </c>
      <c r="R415" s="9">
        <f>IFERROR(INDEX('OP UPL Gap Data'!G:G,(MATCH('UPL UHRIP Analysis by Provider'!$B:$B,'OP UPL Gap Data'!$D:$D,0))),0)</f>
        <v>108181.64126955398</v>
      </c>
      <c r="S415" s="9">
        <f>IFERROR(INDEX('OP UPL Gap Data'!H:H,(MATCH('UPL UHRIP Analysis by Provider'!$B:$B,'OP UPL Gap Data'!$D:$D,0))),0)</f>
        <v>143335.10699999999</v>
      </c>
      <c r="T415" s="4">
        <f>IFERROR(INDEX('IP UPL Gap Data'!$H:$H,(MATCH($B:$B,'IP UPL Gap Data'!$D:$D,0))),0)</f>
        <v>8887.6336991956123</v>
      </c>
      <c r="U415" s="4">
        <f>IFERROR(INDEX('OP UPL Gap Data'!I:I,(MATCH('UPL UHRIP Analysis by Provider'!B:B,'OP UPL Gap Data'!D:D,0))),0)</f>
        <v>-35153.465730446012</v>
      </c>
      <c r="V415" s="4">
        <f>IFERROR(INDEX('IP UPL Gap Data'!$N:$N,(MATCH($B:$B,'IP UPL Gap Data'!$D:$D,0))),0)</f>
        <v>0</v>
      </c>
    </row>
    <row r="416" spans="1:22">
      <c r="A416" s="10" t="s">
        <v>751</v>
      </c>
      <c r="B416" s="13" t="s">
        <v>751</v>
      </c>
      <c r="C416" s="11" t="s">
        <v>752</v>
      </c>
      <c r="D416" s="11"/>
      <c r="E416" s="12" t="s">
        <v>753</v>
      </c>
      <c r="F416" s="11" t="s">
        <v>1620</v>
      </c>
      <c r="G416" s="11" t="s">
        <v>231</v>
      </c>
      <c r="H416" s="13" t="s">
        <v>1621</v>
      </c>
      <c r="I416" s="9">
        <f>IFERROR(INDEX('PGY4 AA Encounters IP OP Split'!$L:$L,(MATCH($B:$B,'PGY4 AA Encounters IP OP Split'!$D:$D,0))),0)</f>
        <v>143618.34730451048</v>
      </c>
      <c r="J416" s="9">
        <f>IFERROR(INDEX('PGY4 AA Encounters IP OP Split'!$M:$M,(MATCH($B:$B,'PGY4 AA Encounters IP OP Split'!$D:$D,0))),0)</f>
        <v>15481.684209583198</v>
      </c>
      <c r="K416" s="9">
        <f t="shared" si="24"/>
        <v>159100.03151409369</v>
      </c>
      <c r="L416" s="71">
        <f>INDEX('Revised PGY4 Percent Increases'!J:J,(MATCH(H:H,'Revised PGY4 Percent Increases'!A:A,0)))</f>
        <v>0.60000000000000053</v>
      </c>
      <c r="M416" s="9">
        <f t="shared" si="25"/>
        <v>95460.018908456303</v>
      </c>
      <c r="N416" s="4">
        <f t="shared" si="26"/>
        <v>86171.008382706365</v>
      </c>
      <c r="O416" s="4">
        <f t="shared" si="27"/>
        <v>9289.0105257499272</v>
      </c>
      <c r="P416" s="9">
        <f>IFERROR(INDEX('IP UPL Gap Data'!$I:$I,(MATCH($B:$B,'IP UPL Gap Data'!$D:$D,0))),0)</f>
        <v>0</v>
      </c>
      <c r="Q416" s="9">
        <f>IFERROR(INDEX('IP UPL Gap Data'!$J:$J,(MATCH($B:$B,'IP UPL Gap Data'!$D:$D,0))),0)</f>
        <v>0</v>
      </c>
      <c r="R416" s="9">
        <f>IFERROR(INDEX('OP UPL Gap Data'!G:G,(MATCH('UPL UHRIP Analysis by Provider'!$B:$B,'OP UPL Gap Data'!$D:$D,0))),0)</f>
        <v>114561.94390617553</v>
      </c>
      <c r="S416" s="9">
        <f>IFERROR(INDEX('OP UPL Gap Data'!H:H,(MATCH('UPL UHRIP Analysis by Provider'!$B:$B,'OP UPL Gap Data'!$D:$D,0))),0)</f>
        <v>81607.715999999986</v>
      </c>
      <c r="T416" s="4">
        <f>IFERROR(INDEX('IP UPL Gap Data'!$H:$H,(MATCH($B:$B,'IP UPL Gap Data'!$D:$D,0))),0)</f>
        <v>0</v>
      </c>
      <c r="U416" s="4">
        <f>IFERROR(INDEX('OP UPL Gap Data'!I:I,(MATCH('UPL UHRIP Analysis by Provider'!B:B,'OP UPL Gap Data'!D:D,0))),0)</f>
        <v>32954.22790617554</v>
      </c>
      <c r="V416" s="4">
        <f>IFERROR(INDEX('IP UPL Gap Data'!$N:$N,(MATCH($B:$B,'IP UPL Gap Data'!$D:$D,0))),0)</f>
        <v>0</v>
      </c>
    </row>
    <row r="417" spans="1:22">
      <c r="A417" s="10" t="s">
        <v>754</v>
      </c>
      <c r="B417" s="13" t="s">
        <v>754</v>
      </c>
      <c r="C417" s="11" t="s">
        <v>755</v>
      </c>
      <c r="D417" s="11"/>
      <c r="E417" s="12" t="s">
        <v>756</v>
      </c>
      <c r="F417" s="11" t="s">
        <v>1620</v>
      </c>
      <c r="G417" s="11" t="s">
        <v>231</v>
      </c>
      <c r="H417" s="13" t="s">
        <v>1621</v>
      </c>
      <c r="I417" s="9">
        <f>IFERROR(INDEX('PGY4 AA Encounters IP OP Split'!$L:$L,(MATCH($B:$B,'PGY4 AA Encounters IP OP Split'!$D:$D,0))),0)</f>
        <v>5788.7858004581412</v>
      </c>
      <c r="J417" s="9">
        <f>IFERROR(INDEX('PGY4 AA Encounters IP OP Split'!$M:$M,(MATCH($B:$B,'PGY4 AA Encounters IP OP Split'!$D:$D,0))),0)</f>
        <v>86283.235353328171</v>
      </c>
      <c r="K417" s="9">
        <f t="shared" si="24"/>
        <v>92072.021153786307</v>
      </c>
      <c r="L417" s="71">
        <f>INDEX('Revised PGY4 Percent Increases'!J:J,(MATCH(H:H,'Revised PGY4 Percent Increases'!A:A,0)))</f>
        <v>0.60000000000000053</v>
      </c>
      <c r="M417" s="9">
        <f t="shared" si="25"/>
        <v>55243.212692271831</v>
      </c>
      <c r="N417" s="4">
        <f t="shared" si="26"/>
        <v>3473.2714802748878</v>
      </c>
      <c r="O417" s="4">
        <f t="shared" si="27"/>
        <v>51769.941211996949</v>
      </c>
      <c r="P417" s="9">
        <f>IFERROR(INDEX('IP UPL Gap Data'!$I:$I,(MATCH($B:$B,'IP UPL Gap Data'!$D:$D,0))),0)</f>
        <v>26541.855973505018</v>
      </c>
      <c r="Q417" s="9">
        <f>IFERROR(INDEX('IP UPL Gap Data'!$J:$J,(MATCH($B:$B,'IP UPL Gap Data'!$D:$D,0))),0)</f>
        <v>3256.9110000000001</v>
      </c>
      <c r="R417" s="9">
        <f>IFERROR(INDEX('OP UPL Gap Data'!G:G,(MATCH('UPL UHRIP Analysis by Provider'!$B:$B,'OP UPL Gap Data'!$D:$D,0))),0)</f>
        <v>75073.580974907964</v>
      </c>
      <c r="S417" s="9">
        <f>IFERROR(INDEX('OP UPL Gap Data'!H:H,(MATCH('UPL UHRIP Analysis by Provider'!$B:$B,'OP UPL Gap Data'!$D:$D,0))),0)</f>
        <v>47609.441999999995</v>
      </c>
      <c r="T417" s="4">
        <f>IFERROR(INDEX('IP UPL Gap Data'!$H:$H,(MATCH($B:$B,'IP UPL Gap Data'!$D:$D,0))),0)</f>
        <v>23284.944973505018</v>
      </c>
      <c r="U417" s="4">
        <f>IFERROR(INDEX('OP UPL Gap Data'!I:I,(MATCH('UPL UHRIP Analysis by Provider'!B:B,'OP UPL Gap Data'!D:D,0))),0)</f>
        <v>27464.138974907968</v>
      </c>
      <c r="V417" s="4">
        <f>IFERROR(INDEX('IP UPL Gap Data'!$N:$N,(MATCH($B:$B,'IP UPL Gap Data'!$D:$D,0))),0)</f>
        <v>0</v>
      </c>
    </row>
    <row r="418" spans="1:22">
      <c r="A418" s="10" t="s">
        <v>775</v>
      </c>
      <c r="B418" s="13" t="s">
        <v>775</v>
      </c>
      <c r="C418" s="11" t="s">
        <v>776</v>
      </c>
      <c r="D418" s="11"/>
      <c r="E418" s="12" t="s">
        <v>777</v>
      </c>
      <c r="F418" s="11" t="s">
        <v>1620</v>
      </c>
      <c r="G418" s="11" t="s">
        <v>231</v>
      </c>
      <c r="H418" s="13" t="s">
        <v>1621</v>
      </c>
      <c r="I418" s="9">
        <f>IFERROR(INDEX('PGY4 AA Encounters IP OP Split'!$L:$L,(MATCH($B:$B,'PGY4 AA Encounters IP OP Split'!$D:$D,0))),0)</f>
        <v>191652.0397907079</v>
      </c>
      <c r="J418" s="9">
        <f>IFERROR(INDEX('PGY4 AA Encounters IP OP Split'!$M:$M,(MATCH($B:$B,'PGY4 AA Encounters IP OP Split'!$D:$D,0))),0)</f>
        <v>427385.96012827597</v>
      </c>
      <c r="K418" s="9">
        <f t="shared" si="24"/>
        <v>619037.9999189839</v>
      </c>
      <c r="L418" s="71">
        <f>INDEX('Revised PGY4 Percent Increases'!J:J,(MATCH(H:H,'Revised PGY4 Percent Increases'!A:A,0)))</f>
        <v>0.60000000000000053</v>
      </c>
      <c r="M418" s="9">
        <f t="shared" si="25"/>
        <v>371422.79995139065</v>
      </c>
      <c r="N418" s="4">
        <f t="shared" si="26"/>
        <v>114991.22387442485</v>
      </c>
      <c r="O418" s="4">
        <f t="shared" si="27"/>
        <v>256431.57607696581</v>
      </c>
      <c r="P418" s="9">
        <f>IFERROR(INDEX('IP UPL Gap Data'!$I:$I,(MATCH($B:$B,'IP UPL Gap Data'!$D:$D,0))),0)</f>
        <v>292945.15634506918</v>
      </c>
      <c r="Q418" s="9">
        <f>IFERROR(INDEX('IP UPL Gap Data'!$J:$J,(MATCH($B:$B,'IP UPL Gap Data'!$D:$D,0))),0)</f>
        <v>104538.43799999999</v>
      </c>
      <c r="R418" s="9">
        <f>IFERROR(INDEX('OP UPL Gap Data'!G:G,(MATCH('UPL UHRIP Analysis by Provider'!$B:$B,'OP UPL Gap Data'!$D:$D,0))),0)</f>
        <v>246643.02474773096</v>
      </c>
      <c r="S418" s="9">
        <f>IFERROR(INDEX('OP UPL Gap Data'!H:H,(MATCH('UPL UHRIP Analysis by Provider'!$B:$B,'OP UPL Gap Data'!$D:$D,0))),0)</f>
        <v>248715.77399999998</v>
      </c>
      <c r="T418" s="4">
        <f>IFERROR(INDEX('IP UPL Gap Data'!$H:$H,(MATCH($B:$B,'IP UPL Gap Data'!$D:$D,0))),0)</f>
        <v>188406.71834506918</v>
      </c>
      <c r="U418" s="4">
        <f>IFERROR(INDEX('OP UPL Gap Data'!I:I,(MATCH('UPL UHRIP Analysis by Provider'!B:B,'OP UPL Gap Data'!D:D,0))),0)</f>
        <v>-2072.7492522690154</v>
      </c>
      <c r="V418" s="4">
        <f>IFERROR(INDEX('IP UPL Gap Data'!$N:$N,(MATCH($B:$B,'IP UPL Gap Data'!$D:$D,0))),0)</f>
        <v>0</v>
      </c>
    </row>
    <row r="419" spans="1:22" ht="23.5">
      <c r="A419" s="10" t="s">
        <v>811</v>
      </c>
      <c r="B419" s="13" t="s">
        <v>811</v>
      </c>
      <c r="C419" s="11" t="s">
        <v>812</v>
      </c>
      <c r="D419" s="11"/>
      <c r="E419" s="12" t="s">
        <v>813</v>
      </c>
      <c r="F419" s="11" t="s">
        <v>1620</v>
      </c>
      <c r="G419" s="11" t="s">
        <v>231</v>
      </c>
      <c r="H419" s="13" t="s">
        <v>1621</v>
      </c>
      <c r="I419" s="9">
        <f>IFERROR(INDEX('PGY4 AA Encounters IP OP Split'!$L:$L,(MATCH($B:$B,'PGY4 AA Encounters IP OP Split'!$D:$D,0))),0)</f>
        <v>46159.866255600326</v>
      </c>
      <c r="J419" s="9">
        <f>IFERROR(INDEX('PGY4 AA Encounters IP OP Split'!$M:$M,(MATCH($B:$B,'PGY4 AA Encounters IP OP Split'!$D:$D,0))),0)</f>
        <v>123064.51941548164</v>
      </c>
      <c r="K419" s="9">
        <f t="shared" si="24"/>
        <v>169224.38567108195</v>
      </c>
      <c r="L419" s="71">
        <f>INDEX('Revised PGY4 Percent Increases'!J:J,(MATCH(H:H,'Revised PGY4 Percent Increases'!A:A,0)))</f>
        <v>0.60000000000000053</v>
      </c>
      <c r="M419" s="9">
        <f t="shared" si="25"/>
        <v>101534.63140264926</v>
      </c>
      <c r="N419" s="4">
        <f t="shared" si="26"/>
        <v>27695.91975336022</v>
      </c>
      <c r="O419" s="4">
        <f t="shared" si="27"/>
        <v>73838.711649289049</v>
      </c>
      <c r="P419" s="9">
        <f>IFERROR(INDEX('IP UPL Gap Data'!$I:$I,(MATCH($B:$B,'IP UPL Gap Data'!$D:$D,0))),0)</f>
        <v>59853.861249900074</v>
      </c>
      <c r="Q419" s="9">
        <f>IFERROR(INDEX('IP UPL Gap Data'!$J:$J,(MATCH($B:$B,'IP UPL Gap Data'!$D:$D,0))),0)</f>
        <v>27399.42</v>
      </c>
      <c r="R419" s="9">
        <f>IFERROR(INDEX('OP UPL Gap Data'!G:G,(MATCH('UPL UHRIP Analysis by Provider'!$B:$B,'OP UPL Gap Data'!$D:$D,0))),0)</f>
        <v>88001.923395423248</v>
      </c>
      <c r="S419" s="9">
        <f>IFERROR(INDEX('OP UPL Gap Data'!H:H,(MATCH('UPL UHRIP Analysis by Provider'!$B:$B,'OP UPL Gap Data'!$D:$D,0))),0)</f>
        <v>87255.782999999996</v>
      </c>
      <c r="T419" s="4">
        <f>IFERROR(INDEX('IP UPL Gap Data'!$H:$H,(MATCH($B:$B,'IP UPL Gap Data'!$D:$D,0))),0)</f>
        <v>32454.441249900075</v>
      </c>
      <c r="U419" s="4">
        <f>IFERROR(INDEX('OP UPL Gap Data'!I:I,(MATCH('UPL UHRIP Analysis by Provider'!B:B,'OP UPL Gap Data'!D:D,0))),0)</f>
        <v>746.1403954232519</v>
      </c>
      <c r="V419" s="4">
        <f>IFERROR(INDEX('IP UPL Gap Data'!$N:$N,(MATCH($B:$B,'IP UPL Gap Data'!$D:$D,0))),0)</f>
        <v>0</v>
      </c>
    </row>
    <row r="420" spans="1:22">
      <c r="A420" s="10" t="s">
        <v>829</v>
      </c>
      <c r="B420" s="13" t="s">
        <v>829</v>
      </c>
      <c r="C420" s="11" t="s">
        <v>830</v>
      </c>
      <c r="D420" s="11"/>
      <c r="E420" s="12" t="s">
        <v>831</v>
      </c>
      <c r="F420" s="11" t="s">
        <v>1620</v>
      </c>
      <c r="G420" s="11" t="s">
        <v>231</v>
      </c>
      <c r="H420" s="13" t="s">
        <v>1621</v>
      </c>
      <c r="I420" s="9">
        <f>IFERROR(INDEX('PGY4 AA Encounters IP OP Split'!$L:$L,(MATCH($B:$B,'PGY4 AA Encounters IP OP Split'!$D:$D,0))),0)</f>
        <v>80091.584854129702</v>
      </c>
      <c r="J420" s="9">
        <f>IFERROR(INDEX('PGY4 AA Encounters IP OP Split'!$M:$M,(MATCH($B:$B,'PGY4 AA Encounters IP OP Split'!$D:$D,0))),0)</f>
        <v>259857.69599214333</v>
      </c>
      <c r="K420" s="9">
        <f t="shared" si="24"/>
        <v>339949.28084627306</v>
      </c>
      <c r="L420" s="71">
        <f>INDEX('Revised PGY4 Percent Increases'!J:J,(MATCH(H:H,'Revised PGY4 Percent Increases'!A:A,0)))</f>
        <v>0.60000000000000053</v>
      </c>
      <c r="M420" s="9">
        <f t="shared" si="25"/>
        <v>203969.56850776402</v>
      </c>
      <c r="N420" s="4">
        <f t="shared" si="26"/>
        <v>48054.950912477863</v>
      </c>
      <c r="O420" s="4">
        <f t="shared" si="27"/>
        <v>155914.61759528614</v>
      </c>
      <c r="P420" s="9">
        <f>IFERROR(INDEX('IP UPL Gap Data'!$I:$I,(MATCH($B:$B,'IP UPL Gap Data'!$D:$D,0))),0)</f>
        <v>12340.857889833995</v>
      </c>
      <c r="Q420" s="9">
        <f>IFERROR(INDEX('IP UPL Gap Data'!$J:$J,(MATCH($B:$B,'IP UPL Gap Data'!$D:$D,0))),0)</f>
        <v>8948.9249999999993</v>
      </c>
      <c r="R420" s="9">
        <f>IFERROR(INDEX('OP UPL Gap Data'!G:G,(MATCH('UPL UHRIP Analysis by Provider'!$B:$B,'OP UPL Gap Data'!$D:$D,0))),0)</f>
        <v>256064.21378862424</v>
      </c>
      <c r="S420" s="9">
        <f>IFERROR(INDEX('OP UPL Gap Data'!H:H,(MATCH('UPL UHRIP Analysis by Provider'!$B:$B,'OP UPL Gap Data'!$D:$D,0))),0)</f>
        <v>171135.76500000001</v>
      </c>
      <c r="T420" s="4">
        <f>IFERROR(INDEX('IP UPL Gap Data'!$H:$H,(MATCH($B:$B,'IP UPL Gap Data'!$D:$D,0))),0)</f>
        <v>3391.9328898339954</v>
      </c>
      <c r="U420" s="4">
        <f>IFERROR(INDEX('OP UPL Gap Data'!I:I,(MATCH('UPL UHRIP Analysis by Provider'!B:B,'OP UPL Gap Data'!D:D,0))),0)</f>
        <v>84928.448788624228</v>
      </c>
      <c r="V420" s="4">
        <f>IFERROR(INDEX('IP UPL Gap Data'!$N:$N,(MATCH($B:$B,'IP UPL Gap Data'!$D:$D,0))),0)</f>
        <v>0</v>
      </c>
    </row>
    <row r="421" spans="1:22">
      <c r="A421" s="10" t="s">
        <v>835</v>
      </c>
      <c r="B421" s="13" t="s">
        <v>835</v>
      </c>
      <c r="C421" s="11" t="s">
        <v>836</v>
      </c>
      <c r="D421" s="11"/>
      <c r="E421" s="12" t="s">
        <v>837</v>
      </c>
      <c r="F421" s="11" t="s">
        <v>1620</v>
      </c>
      <c r="G421" s="11" t="s">
        <v>231</v>
      </c>
      <c r="H421" s="13" t="s">
        <v>1621</v>
      </c>
      <c r="I421" s="9">
        <f>IFERROR(INDEX('PGY4 AA Encounters IP OP Split'!$L:$L,(MATCH($B:$B,'PGY4 AA Encounters IP OP Split'!$D:$D,0))),0)</f>
        <v>7345.2655791743655</v>
      </c>
      <c r="J421" s="9">
        <f>IFERROR(INDEX('PGY4 AA Encounters IP OP Split'!$M:$M,(MATCH($B:$B,'PGY4 AA Encounters IP OP Split'!$D:$D,0))),0)</f>
        <v>79278.005263297091</v>
      </c>
      <c r="K421" s="9">
        <f t="shared" si="24"/>
        <v>86623.270842471451</v>
      </c>
      <c r="L421" s="71">
        <f>INDEX('Revised PGY4 Percent Increases'!J:J,(MATCH(H:H,'Revised PGY4 Percent Increases'!A:A,0)))</f>
        <v>0.60000000000000053</v>
      </c>
      <c r="M421" s="9">
        <f t="shared" si="25"/>
        <v>51973.962505482916</v>
      </c>
      <c r="N421" s="4">
        <f t="shared" si="26"/>
        <v>4407.1593475046229</v>
      </c>
      <c r="O421" s="4">
        <f t="shared" si="27"/>
        <v>47566.803157978298</v>
      </c>
      <c r="P421" s="9">
        <f>IFERROR(INDEX('IP UPL Gap Data'!$I:$I,(MATCH($B:$B,'IP UPL Gap Data'!$D:$D,0))),0)</f>
        <v>60107.839065846259</v>
      </c>
      <c r="Q421" s="9">
        <f>IFERROR(INDEX('IP UPL Gap Data'!$J:$J,(MATCH($B:$B,'IP UPL Gap Data'!$D:$D,0))),0)</f>
        <v>0</v>
      </c>
      <c r="R421" s="9">
        <f>IFERROR(INDEX('OP UPL Gap Data'!G:G,(MATCH('UPL UHRIP Analysis by Provider'!$B:$B,'OP UPL Gap Data'!$D:$D,0))),0)</f>
        <v>84480.82150157007</v>
      </c>
      <c r="S421" s="9">
        <f>IFERROR(INDEX('OP UPL Gap Data'!H:H,(MATCH('UPL UHRIP Analysis by Provider'!$B:$B,'OP UPL Gap Data'!$D:$D,0))),0)</f>
        <v>57628.935000000005</v>
      </c>
      <c r="T421" s="4">
        <f>IFERROR(INDEX('IP UPL Gap Data'!$H:$H,(MATCH($B:$B,'IP UPL Gap Data'!$D:$D,0))),0)</f>
        <v>60107.839065846259</v>
      </c>
      <c r="U421" s="4">
        <f>IFERROR(INDEX('OP UPL Gap Data'!I:I,(MATCH('UPL UHRIP Analysis by Provider'!B:B,'OP UPL Gap Data'!D:D,0))),0)</f>
        <v>26851.886501570065</v>
      </c>
      <c r="V421" s="4">
        <f>IFERROR(INDEX('IP UPL Gap Data'!$N:$N,(MATCH($B:$B,'IP UPL Gap Data'!$D:$D,0))),0)</f>
        <v>0</v>
      </c>
    </row>
    <row r="422" spans="1:22">
      <c r="A422" s="10" t="s">
        <v>856</v>
      </c>
      <c r="B422" s="13" t="s">
        <v>856</v>
      </c>
      <c r="C422" s="11" t="s">
        <v>857</v>
      </c>
      <c r="D422" s="11"/>
      <c r="E422" s="12" t="s">
        <v>858</v>
      </c>
      <c r="F422" s="11" t="s">
        <v>1620</v>
      </c>
      <c r="G422" s="11" t="s">
        <v>231</v>
      </c>
      <c r="H422" s="13" t="s">
        <v>1621</v>
      </c>
      <c r="I422" s="9">
        <f>IFERROR(INDEX('PGY4 AA Encounters IP OP Split'!$L:$L,(MATCH($B:$B,'PGY4 AA Encounters IP OP Split'!$D:$D,0))),0)</f>
        <v>936937.92877480411</v>
      </c>
      <c r="J422" s="9">
        <f>IFERROR(INDEX('PGY4 AA Encounters IP OP Split'!$M:$M,(MATCH($B:$B,'PGY4 AA Encounters IP OP Split'!$D:$D,0))),0)</f>
        <v>570408.5869101712</v>
      </c>
      <c r="K422" s="9">
        <f t="shared" si="24"/>
        <v>1507346.5156849753</v>
      </c>
      <c r="L422" s="71">
        <f>INDEX('Revised PGY4 Percent Increases'!J:J,(MATCH(H:H,'Revised PGY4 Percent Increases'!A:A,0)))</f>
        <v>0.60000000000000053</v>
      </c>
      <c r="M422" s="9">
        <f t="shared" si="25"/>
        <v>904407.909410986</v>
      </c>
      <c r="N422" s="4">
        <f t="shared" si="26"/>
        <v>562162.75726488291</v>
      </c>
      <c r="O422" s="4">
        <f t="shared" si="27"/>
        <v>342245.15214610304</v>
      </c>
      <c r="P422" s="9">
        <f>IFERROR(INDEX('IP UPL Gap Data'!$I:$I,(MATCH($B:$B,'IP UPL Gap Data'!$D:$D,0))),0)</f>
        <v>1239491.1925774228</v>
      </c>
      <c r="Q422" s="9">
        <f>IFERROR(INDEX('IP UPL Gap Data'!$J:$J,(MATCH($B:$B,'IP UPL Gap Data'!$D:$D,0))),0)</f>
        <v>624162.26699999999</v>
      </c>
      <c r="R422" s="9">
        <f>IFERROR(INDEX('OP UPL Gap Data'!G:G,(MATCH('UPL UHRIP Analysis by Provider'!$B:$B,'OP UPL Gap Data'!$D:$D,0))),0)</f>
        <v>619717.67751294875</v>
      </c>
      <c r="S422" s="9">
        <f>IFERROR(INDEX('OP UPL Gap Data'!H:H,(MATCH('UPL UHRIP Analysis by Provider'!$B:$B,'OP UPL Gap Data'!$D:$D,0))),0)</f>
        <v>421606.34099999996</v>
      </c>
      <c r="T422" s="4">
        <f>IFERROR(INDEX('IP UPL Gap Data'!$H:$H,(MATCH($B:$B,'IP UPL Gap Data'!$D:$D,0))),0)</f>
        <v>615328.92557742284</v>
      </c>
      <c r="U422" s="4">
        <f>IFERROR(INDEX('OP UPL Gap Data'!I:I,(MATCH('UPL UHRIP Analysis by Provider'!B:B,'OP UPL Gap Data'!D:D,0))),0)</f>
        <v>198111.33651294879</v>
      </c>
      <c r="V422" s="4">
        <f>IFERROR(INDEX('IP UPL Gap Data'!$N:$N,(MATCH($B:$B,'IP UPL Gap Data'!$D:$D,0))),0)</f>
        <v>0</v>
      </c>
    </row>
    <row r="423" spans="1:22">
      <c r="A423" s="10" t="s">
        <v>904</v>
      </c>
      <c r="B423" s="13" t="s">
        <v>904</v>
      </c>
      <c r="C423" s="11" t="s">
        <v>905</v>
      </c>
      <c r="D423" s="11"/>
      <c r="E423" s="12" t="s">
        <v>906</v>
      </c>
      <c r="F423" s="11" t="s">
        <v>1620</v>
      </c>
      <c r="G423" s="11" t="s">
        <v>231</v>
      </c>
      <c r="H423" s="13" t="s">
        <v>1621</v>
      </c>
      <c r="I423" s="9">
        <f>IFERROR(INDEX('PGY4 AA Encounters IP OP Split'!$L:$L,(MATCH($B:$B,'PGY4 AA Encounters IP OP Split'!$D:$D,0))),0)</f>
        <v>298318.98807569739</v>
      </c>
      <c r="J423" s="9">
        <f>IFERROR(INDEX('PGY4 AA Encounters IP OP Split'!$M:$M,(MATCH($B:$B,'PGY4 AA Encounters IP OP Split'!$D:$D,0))),0)</f>
        <v>51600.173758519391</v>
      </c>
      <c r="K423" s="9">
        <f t="shared" si="24"/>
        <v>349919.16183421679</v>
      </c>
      <c r="L423" s="71">
        <f>INDEX('Revised PGY4 Percent Increases'!J:J,(MATCH(H:H,'Revised PGY4 Percent Increases'!A:A,0)))</f>
        <v>0.60000000000000053</v>
      </c>
      <c r="M423" s="9">
        <f t="shared" si="25"/>
        <v>209951.49710053025</v>
      </c>
      <c r="N423" s="4">
        <f t="shared" si="26"/>
        <v>178991.3928454186</v>
      </c>
      <c r="O423" s="4">
        <f t="shared" si="27"/>
        <v>30960.104255111662</v>
      </c>
      <c r="P423" s="9">
        <f>IFERROR(INDEX('IP UPL Gap Data'!$I:$I,(MATCH($B:$B,'IP UPL Gap Data'!$D:$D,0))),0)</f>
        <v>234645.50886139635</v>
      </c>
      <c r="Q423" s="9">
        <f>IFERROR(INDEX('IP UPL Gap Data'!$J:$J,(MATCH($B:$B,'IP UPL Gap Data'!$D:$D,0))),0)</f>
        <v>102195.38699999999</v>
      </c>
      <c r="R423" s="9">
        <f>IFERROR(INDEX('OP UPL Gap Data'!G:G,(MATCH('UPL UHRIP Analysis by Provider'!$B:$B,'OP UPL Gap Data'!$D:$D,0))),0)</f>
        <v>46525.44922628146</v>
      </c>
      <c r="S423" s="9">
        <f>IFERROR(INDEX('OP UPL Gap Data'!H:H,(MATCH('UPL UHRIP Analysis by Provider'!$B:$B,'OP UPL Gap Data'!$D:$D,0))),0)</f>
        <v>32054.327999999998</v>
      </c>
      <c r="T423" s="4">
        <f>IFERROR(INDEX('IP UPL Gap Data'!$H:$H,(MATCH($B:$B,'IP UPL Gap Data'!$D:$D,0))),0)</f>
        <v>132450.12186139636</v>
      </c>
      <c r="U423" s="4">
        <f>IFERROR(INDEX('OP UPL Gap Data'!I:I,(MATCH('UPL UHRIP Analysis by Provider'!B:B,'OP UPL Gap Data'!D:D,0))),0)</f>
        <v>14471.121226281462</v>
      </c>
      <c r="V423" s="4">
        <f>IFERROR(INDEX('IP UPL Gap Data'!$N:$N,(MATCH($B:$B,'IP UPL Gap Data'!$D:$D,0))),0)</f>
        <v>0</v>
      </c>
    </row>
    <row r="424" spans="1:22">
      <c r="A424" s="10" t="s">
        <v>907</v>
      </c>
      <c r="B424" s="13" t="s">
        <v>907</v>
      </c>
      <c r="C424" s="11" t="s">
        <v>908</v>
      </c>
      <c r="D424" s="11"/>
      <c r="E424" s="12" t="s">
        <v>909</v>
      </c>
      <c r="F424" s="11" t="s">
        <v>1620</v>
      </c>
      <c r="G424" s="11" t="s">
        <v>231</v>
      </c>
      <c r="H424" s="13" t="s">
        <v>1621</v>
      </c>
      <c r="I424" s="9">
        <f>IFERROR(INDEX('PGY4 AA Encounters IP OP Split'!$L:$L,(MATCH($B:$B,'PGY4 AA Encounters IP OP Split'!$D:$D,0))),0)</f>
        <v>613790.33664585114</v>
      </c>
      <c r="J424" s="9">
        <f>IFERROR(INDEX('PGY4 AA Encounters IP OP Split'!$M:$M,(MATCH($B:$B,'PGY4 AA Encounters IP OP Split'!$D:$D,0))),0)</f>
        <v>384297.86695695546</v>
      </c>
      <c r="K424" s="9">
        <f t="shared" si="24"/>
        <v>998088.20360280667</v>
      </c>
      <c r="L424" s="71">
        <f>INDEX('Revised PGY4 Percent Increases'!J:J,(MATCH(H:H,'Revised PGY4 Percent Increases'!A:A,0)))</f>
        <v>0.60000000000000053</v>
      </c>
      <c r="M424" s="9">
        <f t="shared" si="25"/>
        <v>598852.92216168449</v>
      </c>
      <c r="N424" s="4">
        <f t="shared" si="26"/>
        <v>368274.20198751101</v>
      </c>
      <c r="O424" s="4">
        <f t="shared" si="27"/>
        <v>230578.72017417348</v>
      </c>
      <c r="P424" s="9">
        <f>IFERROR(INDEX('IP UPL Gap Data'!$I:$I,(MATCH($B:$B,'IP UPL Gap Data'!$D:$D,0))),0)</f>
        <v>725941.56263892062</v>
      </c>
      <c r="Q424" s="9">
        <f>IFERROR(INDEX('IP UPL Gap Data'!$J:$J,(MATCH($B:$B,'IP UPL Gap Data'!$D:$D,0))),0)</f>
        <v>1006700.013</v>
      </c>
      <c r="R424" s="9">
        <f>IFERROR(INDEX('OP UPL Gap Data'!G:G,(MATCH('UPL UHRIP Analysis by Provider'!$B:$B,'OP UPL Gap Data'!$D:$D,0))),0)</f>
        <v>186528.653497127</v>
      </c>
      <c r="S424" s="9">
        <f>IFERROR(INDEX('OP UPL Gap Data'!H:H,(MATCH('UPL UHRIP Analysis by Provider'!$B:$B,'OP UPL Gap Data'!$D:$D,0))),0)</f>
        <v>297430.16399999987</v>
      </c>
      <c r="T424" s="4">
        <f>IFERROR(INDEX('IP UPL Gap Data'!$H:$H,(MATCH($B:$B,'IP UPL Gap Data'!$D:$D,0))),0)</f>
        <v>-280758.45036107942</v>
      </c>
      <c r="U424" s="4">
        <f>IFERROR(INDEX('OP UPL Gap Data'!I:I,(MATCH('UPL UHRIP Analysis by Provider'!B:B,'OP UPL Gap Data'!D:D,0))),0)</f>
        <v>-110901.51050287287</v>
      </c>
      <c r="V424" s="4">
        <f>IFERROR(INDEX('IP UPL Gap Data'!$N:$N,(MATCH($B:$B,'IP UPL Gap Data'!$D:$D,0))),0)</f>
        <v>0</v>
      </c>
    </row>
    <row r="425" spans="1:22">
      <c r="A425" s="10" t="s">
        <v>940</v>
      </c>
      <c r="B425" s="13" t="s">
        <v>940</v>
      </c>
      <c r="C425" s="11" t="s">
        <v>941</v>
      </c>
      <c r="D425" s="11"/>
      <c r="E425" s="12" t="s">
        <v>942</v>
      </c>
      <c r="F425" s="11" t="s">
        <v>1620</v>
      </c>
      <c r="G425" s="11" t="s">
        <v>231</v>
      </c>
      <c r="H425" s="13" t="s">
        <v>1621</v>
      </c>
      <c r="I425" s="9">
        <f>IFERROR(INDEX('PGY4 AA Encounters IP OP Split'!$L:$L,(MATCH($B:$B,'PGY4 AA Encounters IP OP Split'!$D:$D,0))),0)</f>
        <v>0</v>
      </c>
      <c r="J425" s="9">
        <f>IFERROR(INDEX('PGY4 AA Encounters IP OP Split'!$M:$M,(MATCH($B:$B,'PGY4 AA Encounters IP OP Split'!$D:$D,0))),0)</f>
        <v>54395.388539354972</v>
      </c>
      <c r="K425" s="9">
        <f t="shared" si="24"/>
        <v>54395.388539354972</v>
      </c>
      <c r="L425" s="71">
        <f>INDEX('Revised PGY4 Percent Increases'!J:J,(MATCH(H:H,'Revised PGY4 Percent Increases'!A:A,0)))</f>
        <v>0.60000000000000053</v>
      </c>
      <c r="M425" s="9">
        <f t="shared" si="25"/>
        <v>32637.233123613012</v>
      </c>
      <c r="N425" s="4">
        <f t="shared" si="26"/>
        <v>0</v>
      </c>
      <c r="O425" s="4">
        <f t="shared" si="27"/>
        <v>32637.233123613012</v>
      </c>
      <c r="P425" s="9">
        <f>IFERROR(INDEX('IP UPL Gap Data'!$I:$I,(MATCH($B:$B,'IP UPL Gap Data'!$D:$D,0))),0)</f>
        <v>10100.443856299964</v>
      </c>
      <c r="Q425" s="9">
        <f>IFERROR(INDEX('IP UPL Gap Data'!$J:$J,(MATCH($B:$B,'IP UPL Gap Data'!$D:$D,0))),0)</f>
        <v>4177.3140000000003</v>
      </c>
      <c r="R425" s="9">
        <f>IFERROR(INDEX('OP UPL Gap Data'!G:G,(MATCH('UPL UHRIP Analysis by Provider'!$B:$B,'OP UPL Gap Data'!$D:$D,0))),0)</f>
        <v>25491.061954911049</v>
      </c>
      <c r="S425" s="9">
        <f>IFERROR(INDEX('OP UPL Gap Data'!H:H,(MATCH('UPL UHRIP Analysis by Provider'!$B:$B,'OP UPL Gap Data'!$D:$D,0))),0)</f>
        <v>34219.763999999996</v>
      </c>
      <c r="T425" s="4">
        <f>IFERROR(INDEX('IP UPL Gap Data'!$H:$H,(MATCH($B:$B,'IP UPL Gap Data'!$D:$D,0))),0)</f>
        <v>5923.1298562999636</v>
      </c>
      <c r="U425" s="4">
        <f>IFERROR(INDEX('OP UPL Gap Data'!I:I,(MATCH('UPL UHRIP Analysis by Provider'!B:B,'OP UPL Gap Data'!D:D,0))),0)</f>
        <v>-8728.7020450889468</v>
      </c>
      <c r="V425" s="4">
        <f>IFERROR(INDEX('IP UPL Gap Data'!$N:$N,(MATCH($B:$B,'IP UPL Gap Data'!$D:$D,0))),0)</f>
        <v>0</v>
      </c>
    </row>
    <row r="426" spans="1:22">
      <c r="A426" s="10" t="s">
        <v>946</v>
      </c>
      <c r="B426" s="13" t="s">
        <v>946</v>
      </c>
      <c r="C426" s="11" t="s">
        <v>947</v>
      </c>
      <c r="D426" s="11"/>
      <c r="E426" s="12" t="s">
        <v>948</v>
      </c>
      <c r="F426" s="11" t="s">
        <v>1620</v>
      </c>
      <c r="G426" s="11" t="s">
        <v>231</v>
      </c>
      <c r="H426" s="13" t="s">
        <v>1621</v>
      </c>
      <c r="I426" s="9">
        <f>IFERROR(INDEX('PGY4 AA Encounters IP OP Split'!$L:$L,(MATCH($B:$B,'PGY4 AA Encounters IP OP Split'!$D:$D,0))),0)</f>
        <v>7132.6752163406736</v>
      </c>
      <c r="J426" s="9">
        <f>IFERROR(INDEX('PGY4 AA Encounters IP OP Split'!$M:$M,(MATCH($B:$B,'PGY4 AA Encounters IP OP Split'!$D:$D,0))),0)</f>
        <v>62452.175697323481</v>
      </c>
      <c r="K426" s="9">
        <f t="shared" si="24"/>
        <v>69584.850913664151</v>
      </c>
      <c r="L426" s="71">
        <f>INDEX('Revised PGY4 Percent Increases'!J:J,(MATCH(H:H,'Revised PGY4 Percent Increases'!A:A,0)))</f>
        <v>0.60000000000000053</v>
      </c>
      <c r="M426" s="9">
        <f t="shared" si="25"/>
        <v>41750.910548198524</v>
      </c>
      <c r="N426" s="4">
        <f t="shared" si="26"/>
        <v>4279.6051298044076</v>
      </c>
      <c r="O426" s="4">
        <f t="shared" si="27"/>
        <v>37471.30541839412</v>
      </c>
      <c r="P426" s="9">
        <f>IFERROR(INDEX('IP UPL Gap Data'!$I:$I,(MATCH($B:$B,'IP UPL Gap Data'!$D:$D,0))),0)</f>
        <v>0</v>
      </c>
      <c r="Q426" s="9">
        <f>IFERROR(INDEX('IP UPL Gap Data'!$J:$J,(MATCH($B:$B,'IP UPL Gap Data'!$D:$D,0))),0)</f>
        <v>0</v>
      </c>
      <c r="R426" s="9">
        <f>IFERROR(INDEX('OP UPL Gap Data'!G:G,(MATCH('UPL UHRIP Analysis by Provider'!$B:$B,'OP UPL Gap Data'!$D:$D,0))),0)</f>
        <v>84197.792182108809</v>
      </c>
      <c r="S426" s="9">
        <f>IFERROR(INDEX('OP UPL Gap Data'!H:H,(MATCH('UPL UHRIP Analysis by Provider'!$B:$B,'OP UPL Gap Data'!$D:$D,0))),0)</f>
        <v>58072.904999999999</v>
      </c>
      <c r="T426" s="4">
        <f>IFERROR(INDEX('IP UPL Gap Data'!$H:$H,(MATCH($B:$B,'IP UPL Gap Data'!$D:$D,0))),0)</f>
        <v>0</v>
      </c>
      <c r="U426" s="4">
        <f>IFERROR(INDEX('OP UPL Gap Data'!I:I,(MATCH('UPL UHRIP Analysis by Provider'!B:B,'OP UPL Gap Data'!D:D,0))),0)</f>
        <v>26124.887182108811</v>
      </c>
      <c r="V426" s="4">
        <f>IFERROR(INDEX('IP UPL Gap Data'!$N:$N,(MATCH($B:$B,'IP UPL Gap Data'!$D:$D,0))),0)</f>
        <v>0</v>
      </c>
    </row>
    <row r="427" spans="1:22">
      <c r="A427" s="10" t="s">
        <v>955</v>
      </c>
      <c r="B427" s="13" t="s">
        <v>955</v>
      </c>
      <c r="C427" s="11" t="s">
        <v>956</v>
      </c>
      <c r="D427" s="11"/>
      <c r="E427" s="12" t="s">
        <v>957</v>
      </c>
      <c r="F427" s="11" t="s">
        <v>1620</v>
      </c>
      <c r="G427" s="11" t="s">
        <v>231</v>
      </c>
      <c r="H427" s="13" t="s">
        <v>1621</v>
      </c>
      <c r="I427" s="9">
        <f>IFERROR(INDEX('PGY4 AA Encounters IP OP Split'!$L:$L,(MATCH($B:$B,'PGY4 AA Encounters IP OP Split'!$D:$D,0))),0)</f>
        <v>230900.87768040999</v>
      </c>
      <c r="J427" s="9">
        <f>IFERROR(INDEX('PGY4 AA Encounters IP OP Split'!$M:$M,(MATCH($B:$B,'PGY4 AA Encounters IP OP Split'!$D:$D,0))),0)</f>
        <v>207561.27581058946</v>
      </c>
      <c r="K427" s="9">
        <f t="shared" si="24"/>
        <v>438462.15349099948</v>
      </c>
      <c r="L427" s="71">
        <f>INDEX('Revised PGY4 Percent Increases'!J:J,(MATCH(H:H,'Revised PGY4 Percent Increases'!A:A,0)))</f>
        <v>0.60000000000000053</v>
      </c>
      <c r="M427" s="9">
        <f t="shared" si="25"/>
        <v>263077.29209459992</v>
      </c>
      <c r="N427" s="4">
        <f t="shared" si="26"/>
        <v>138540.52660824612</v>
      </c>
      <c r="O427" s="4">
        <f t="shared" si="27"/>
        <v>124536.76548635379</v>
      </c>
      <c r="P427" s="9">
        <f>IFERROR(INDEX('IP UPL Gap Data'!$I:$I,(MATCH($B:$B,'IP UPL Gap Data'!$D:$D,0))),0)</f>
        <v>602480.43740709324</v>
      </c>
      <c r="Q427" s="9">
        <f>IFERROR(INDEX('IP UPL Gap Data'!$J:$J,(MATCH($B:$B,'IP UPL Gap Data'!$D:$D,0))),0)</f>
        <v>274654.75499999995</v>
      </c>
      <c r="R427" s="9">
        <f>IFERROR(INDEX('OP UPL Gap Data'!G:G,(MATCH('UPL UHRIP Analysis by Provider'!$B:$B,'OP UPL Gap Data'!$D:$D,0))),0)</f>
        <v>117015.05376058047</v>
      </c>
      <c r="S427" s="9">
        <f>IFERROR(INDEX('OP UPL Gap Data'!H:H,(MATCH('UPL UHRIP Analysis by Provider'!$B:$B,'OP UPL Gap Data'!$D:$D,0))),0)</f>
        <v>189026.03699999998</v>
      </c>
      <c r="T427" s="4">
        <f>IFERROR(INDEX('IP UPL Gap Data'!$H:$H,(MATCH($B:$B,'IP UPL Gap Data'!$D:$D,0))),0)</f>
        <v>327825.68240709329</v>
      </c>
      <c r="U427" s="4">
        <f>IFERROR(INDEX('OP UPL Gap Data'!I:I,(MATCH('UPL UHRIP Analysis by Provider'!B:B,'OP UPL Gap Data'!D:D,0))),0)</f>
        <v>-72010.983239419511</v>
      </c>
      <c r="V427" s="4">
        <f>IFERROR(INDEX('IP UPL Gap Data'!$N:$N,(MATCH($B:$B,'IP UPL Gap Data'!$D:$D,0))),0)</f>
        <v>0</v>
      </c>
    </row>
    <row r="428" spans="1:22">
      <c r="A428" s="10" t="s">
        <v>970</v>
      </c>
      <c r="B428" s="13" t="s">
        <v>970</v>
      </c>
      <c r="C428" s="11" t="s">
        <v>971</v>
      </c>
      <c r="D428" s="11"/>
      <c r="E428" s="12" t="s">
        <v>972</v>
      </c>
      <c r="F428" s="11" t="s">
        <v>1620</v>
      </c>
      <c r="G428" s="11" t="s">
        <v>231</v>
      </c>
      <c r="H428" s="13" t="s">
        <v>1621</v>
      </c>
      <c r="I428" s="9">
        <f>IFERROR(INDEX('PGY4 AA Encounters IP OP Split'!$L:$L,(MATCH($B:$B,'PGY4 AA Encounters IP OP Split'!$D:$D,0))),0)</f>
        <v>1323251.0809710722</v>
      </c>
      <c r="J428" s="9">
        <f>IFERROR(INDEX('PGY4 AA Encounters IP OP Split'!$M:$M,(MATCH($B:$B,'PGY4 AA Encounters IP OP Split'!$D:$D,0))),0)</f>
        <v>925875.79662552313</v>
      </c>
      <c r="K428" s="9">
        <f t="shared" si="24"/>
        <v>2249126.8775965953</v>
      </c>
      <c r="L428" s="71">
        <f>INDEX('Revised PGY4 Percent Increases'!J:J,(MATCH(H:H,'Revised PGY4 Percent Increases'!A:A,0)))</f>
        <v>0.60000000000000053</v>
      </c>
      <c r="M428" s="9">
        <f t="shared" si="25"/>
        <v>1349476.1265579583</v>
      </c>
      <c r="N428" s="4">
        <f t="shared" si="26"/>
        <v>793950.64858264406</v>
      </c>
      <c r="O428" s="4">
        <f t="shared" si="27"/>
        <v>555525.47797531437</v>
      </c>
      <c r="P428" s="9">
        <f>IFERROR(INDEX('IP UPL Gap Data'!$I:$I,(MATCH($B:$B,'IP UPL Gap Data'!$D:$D,0))),0)</f>
        <v>1493956.069168844</v>
      </c>
      <c r="Q428" s="9">
        <f>IFERROR(INDEX('IP UPL Gap Data'!$J:$J,(MATCH($B:$B,'IP UPL Gap Data'!$D:$D,0))),0)</f>
        <v>1355688.7289999998</v>
      </c>
      <c r="R428" s="9">
        <f>IFERROR(INDEX('OP UPL Gap Data'!G:G,(MATCH('UPL UHRIP Analysis by Provider'!$B:$B,'OP UPL Gap Data'!$D:$D,0))),0)</f>
        <v>2111540.4873109045</v>
      </c>
      <c r="S428" s="9">
        <f>IFERROR(INDEX('OP UPL Gap Data'!H:H,(MATCH('UPL UHRIP Analysis by Provider'!$B:$B,'OP UPL Gap Data'!$D:$D,0))),0)</f>
        <v>818750.01600000018</v>
      </c>
      <c r="T428" s="4">
        <f>IFERROR(INDEX('IP UPL Gap Data'!$H:$H,(MATCH($B:$B,'IP UPL Gap Data'!$D:$D,0))),0)</f>
        <v>-3946162.6798311546</v>
      </c>
      <c r="U428" s="4">
        <f>IFERROR(INDEX('OP UPL Gap Data'!I:I,(MATCH('UPL UHRIP Analysis by Provider'!B:B,'OP UPL Gap Data'!D:D,0))),0)</f>
        <v>1292790.4713109042</v>
      </c>
      <c r="V428" s="4">
        <f>IFERROR(INDEX('IP UPL Gap Data'!$N:$N,(MATCH($B:$B,'IP UPL Gap Data'!$D:$D,0))),0)</f>
        <v>4084430.0199999991</v>
      </c>
    </row>
    <row r="429" spans="1:22">
      <c r="A429" s="10" t="s">
        <v>1000</v>
      </c>
      <c r="B429" s="13" t="s">
        <v>1000</v>
      </c>
      <c r="C429" s="11" t="s">
        <v>1001</v>
      </c>
      <c r="D429" s="11"/>
      <c r="E429" s="12" t="s">
        <v>1002</v>
      </c>
      <c r="F429" s="11" t="s">
        <v>1620</v>
      </c>
      <c r="G429" s="11" t="s">
        <v>231</v>
      </c>
      <c r="H429" s="13" t="s">
        <v>1621</v>
      </c>
      <c r="I429" s="9">
        <f>IFERROR(INDEX('PGY4 AA Encounters IP OP Split'!$L:$L,(MATCH($B:$B,'PGY4 AA Encounters IP OP Split'!$D:$D,0))),0)</f>
        <v>0</v>
      </c>
      <c r="J429" s="9">
        <f>IFERROR(INDEX('PGY4 AA Encounters IP OP Split'!$M:$M,(MATCH($B:$B,'PGY4 AA Encounters IP OP Split'!$D:$D,0))),0)</f>
        <v>39959.281042563583</v>
      </c>
      <c r="K429" s="9">
        <f t="shared" si="24"/>
        <v>39959.281042563583</v>
      </c>
      <c r="L429" s="71">
        <f>INDEX('Revised PGY4 Percent Increases'!J:J,(MATCH(H:H,'Revised PGY4 Percent Increases'!A:A,0)))</f>
        <v>0.60000000000000053</v>
      </c>
      <c r="M429" s="9">
        <f t="shared" si="25"/>
        <v>23975.56862553817</v>
      </c>
      <c r="N429" s="4">
        <f t="shared" si="26"/>
        <v>0</v>
      </c>
      <c r="O429" s="4">
        <f t="shared" si="27"/>
        <v>23975.56862553817</v>
      </c>
      <c r="P429" s="9">
        <f>IFERROR(INDEX('IP UPL Gap Data'!$I:$I,(MATCH($B:$B,'IP UPL Gap Data'!$D:$D,0))),0)</f>
        <v>0</v>
      </c>
      <c r="Q429" s="9">
        <f>IFERROR(INDEX('IP UPL Gap Data'!$J:$J,(MATCH($B:$B,'IP UPL Gap Data'!$D:$D,0))),0)</f>
        <v>0</v>
      </c>
      <c r="R429" s="9">
        <f>IFERROR(INDEX('OP UPL Gap Data'!G:G,(MATCH('UPL UHRIP Analysis by Provider'!$B:$B,'OP UPL Gap Data'!$D:$D,0))),0)</f>
        <v>19841.893521378435</v>
      </c>
      <c r="S429" s="9">
        <f>IFERROR(INDEX('OP UPL Gap Data'!H:H,(MATCH('UPL UHRIP Analysis by Provider'!$B:$B,'OP UPL Gap Data'!$D:$D,0))),0)</f>
        <v>10398.869999999999</v>
      </c>
      <c r="T429" s="4">
        <f>IFERROR(INDEX('IP UPL Gap Data'!$H:$H,(MATCH($B:$B,'IP UPL Gap Data'!$D:$D,0))),0)</f>
        <v>0</v>
      </c>
      <c r="U429" s="4">
        <f>IFERROR(INDEX('OP UPL Gap Data'!I:I,(MATCH('UPL UHRIP Analysis by Provider'!B:B,'OP UPL Gap Data'!D:D,0))),0)</f>
        <v>9443.0235213784363</v>
      </c>
      <c r="V429" s="4">
        <f>IFERROR(INDEX('IP UPL Gap Data'!$N:$N,(MATCH($B:$B,'IP UPL Gap Data'!$D:$D,0))),0)</f>
        <v>0</v>
      </c>
    </row>
    <row r="430" spans="1:22">
      <c r="A430" s="10" t="s">
        <v>1006</v>
      </c>
      <c r="B430" s="13" t="s">
        <v>1006</v>
      </c>
      <c r="C430" s="11" t="s">
        <v>1007</v>
      </c>
      <c r="D430" s="11"/>
      <c r="E430" s="12" t="s">
        <v>1008</v>
      </c>
      <c r="F430" s="11" t="s">
        <v>1620</v>
      </c>
      <c r="G430" s="11" t="s">
        <v>231</v>
      </c>
      <c r="H430" s="13" t="s">
        <v>1621</v>
      </c>
      <c r="I430" s="9">
        <f>IFERROR(INDEX('PGY4 AA Encounters IP OP Split'!$L:$L,(MATCH($B:$B,'PGY4 AA Encounters IP OP Split'!$D:$D,0))),0)</f>
        <v>1137971.4812275299</v>
      </c>
      <c r="J430" s="9">
        <f>IFERROR(INDEX('PGY4 AA Encounters IP OP Split'!$M:$M,(MATCH($B:$B,'PGY4 AA Encounters IP OP Split'!$D:$D,0))),0)</f>
        <v>765999.03696303733</v>
      </c>
      <c r="K430" s="9">
        <f t="shared" si="24"/>
        <v>1903970.5181905674</v>
      </c>
      <c r="L430" s="71">
        <f>INDEX('Revised PGY4 Percent Increases'!J:J,(MATCH(H:H,'Revised PGY4 Percent Increases'!A:A,0)))</f>
        <v>0.60000000000000053</v>
      </c>
      <c r="M430" s="9">
        <f t="shared" si="25"/>
        <v>1142382.3109143414</v>
      </c>
      <c r="N430" s="4">
        <f t="shared" si="26"/>
        <v>682782.88873651857</v>
      </c>
      <c r="O430" s="4">
        <f t="shared" si="27"/>
        <v>459599.42217782279</v>
      </c>
      <c r="P430" s="9">
        <f>IFERROR(INDEX('IP UPL Gap Data'!$I:$I,(MATCH($B:$B,'IP UPL Gap Data'!$D:$D,0))),0)</f>
        <v>1452388.5819957906</v>
      </c>
      <c r="Q430" s="9">
        <f>IFERROR(INDEX('IP UPL Gap Data'!$J:$J,(MATCH($B:$B,'IP UPL Gap Data'!$D:$D,0))),0)</f>
        <v>1220383.8900000001</v>
      </c>
      <c r="R430" s="9">
        <f>IFERROR(INDEX('OP UPL Gap Data'!G:G,(MATCH('UPL UHRIP Analysis by Provider'!$B:$B,'OP UPL Gap Data'!$D:$D,0))),0)</f>
        <v>727951.08985194145</v>
      </c>
      <c r="S430" s="9">
        <f>IFERROR(INDEX('OP UPL Gap Data'!H:H,(MATCH('UPL UHRIP Analysis by Provider'!$B:$B,'OP UPL Gap Data'!$D:$D,0))),0)</f>
        <v>493232.95799999998</v>
      </c>
      <c r="T430" s="4">
        <f>IFERROR(INDEX('IP UPL Gap Data'!$H:$H,(MATCH($B:$B,'IP UPL Gap Data'!$D:$D,0))),0)</f>
        <v>232004.69199579046</v>
      </c>
      <c r="U430" s="4">
        <f>IFERROR(INDEX('OP UPL Gap Data'!I:I,(MATCH('UPL UHRIP Analysis by Provider'!B:B,'OP UPL Gap Data'!D:D,0))),0)</f>
        <v>234718.13185194146</v>
      </c>
      <c r="V430" s="4">
        <f>IFERROR(INDEX('IP UPL Gap Data'!$N:$N,(MATCH($B:$B,'IP UPL Gap Data'!$D:$D,0))),0)</f>
        <v>0</v>
      </c>
    </row>
    <row r="431" spans="1:22">
      <c r="A431" s="10" t="s">
        <v>1030</v>
      </c>
      <c r="B431" s="13" t="s">
        <v>1030</v>
      </c>
      <c r="C431" s="11" t="s">
        <v>1031</v>
      </c>
      <c r="D431" s="11"/>
      <c r="E431" s="12" t="s">
        <v>1032</v>
      </c>
      <c r="F431" s="11" t="s">
        <v>1620</v>
      </c>
      <c r="G431" s="11" t="s">
        <v>231</v>
      </c>
      <c r="H431" s="13" t="s">
        <v>1621</v>
      </c>
      <c r="I431" s="9">
        <f>IFERROR(INDEX('PGY4 AA Encounters IP OP Split'!$L:$L,(MATCH($B:$B,'PGY4 AA Encounters IP OP Split'!$D:$D,0))),0)</f>
        <v>737069.38965087291</v>
      </c>
      <c r="J431" s="9">
        <f>IFERROR(INDEX('PGY4 AA Encounters IP OP Split'!$M:$M,(MATCH($B:$B,'PGY4 AA Encounters IP OP Split'!$D:$D,0))),0)</f>
        <v>837391.22537962662</v>
      </c>
      <c r="K431" s="9">
        <f t="shared" si="24"/>
        <v>1574460.6150304996</v>
      </c>
      <c r="L431" s="71">
        <f>INDEX('Revised PGY4 Percent Increases'!J:J,(MATCH(H:H,'Revised PGY4 Percent Increases'!A:A,0)))</f>
        <v>0.60000000000000053</v>
      </c>
      <c r="M431" s="9">
        <f t="shared" si="25"/>
        <v>944676.36901830067</v>
      </c>
      <c r="N431" s="4">
        <f t="shared" si="26"/>
        <v>442241.63379052415</v>
      </c>
      <c r="O431" s="4">
        <f t="shared" si="27"/>
        <v>502434.7352277764</v>
      </c>
      <c r="P431" s="9">
        <f>IFERROR(INDEX('IP UPL Gap Data'!$I:$I,(MATCH($B:$B,'IP UPL Gap Data'!$D:$D,0))),0)</f>
        <v>1103098.0705544243</v>
      </c>
      <c r="Q431" s="9">
        <f>IFERROR(INDEX('IP UPL Gap Data'!$J:$J,(MATCH($B:$B,'IP UPL Gap Data'!$D:$D,0))),0)</f>
        <v>770479.62300000002</v>
      </c>
      <c r="R431" s="9">
        <f>IFERROR(INDEX('OP UPL Gap Data'!G:G,(MATCH('UPL UHRIP Analysis by Provider'!$B:$B,'OP UPL Gap Data'!$D:$D,0))),0)</f>
        <v>484919.73704153963</v>
      </c>
      <c r="S431" s="9">
        <f>IFERROR(INDEX('OP UPL Gap Data'!H:H,(MATCH('UPL UHRIP Analysis by Provider'!$B:$B,'OP UPL Gap Data'!$D:$D,0))),0)</f>
        <v>557433.67500000005</v>
      </c>
      <c r="T431" s="4">
        <f>IFERROR(INDEX('IP UPL Gap Data'!$H:$H,(MATCH($B:$B,'IP UPL Gap Data'!$D:$D,0))),0)</f>
        <v>332618.44755442429</v>
      </c>
      <c r="U431" s="4">
        <f>IFERROR(INDEX('OP UPL Gap Data'!I:I,(MATCH('UPL UHRIP Analysis by Provider'!B:B,'OP UPL Gap Data'!D:D,0))),0)</f>
        <v>-72513.937958460418</v>
      </c>
      <c r="V431" s="4">
        <f>IFERROR(INDEX('IP UPL Gap Data'!$N:$N,(MATCH($B:$B,'IP UPL Gap Data'!$D:$D,0))),0)</f>
        <v>0</v>
      </c>
    </row>
    <row r="432" spans="1:22">
      <c r="A432" s="10" t="s">
        <v>1051</v>
      </c>
      <c r="B432" s="13" t="s">
        <v>1051</v>
      </c>
      <c r="C432" s="11" t="s">
        <v>1052</v>
      </c>
      <c r="D432" s="11"/>
      <c r="E432" s="12" t="s">
        <v>1053</v>
      </c>
      <c r="F432" s="11" t="s">
        <v>1620</v>
      </c>
      <c r="G432" s="11" t="s">
        <v>231</v>
      </c>
      <c r="H432" s="13" t="s">
        <v>1621</v>
      </c>
      <c r="I432" s="9">
        <f>IFERROR(INDEX('PGY4 AA Encounters IP OP Split'!$L:$L,(MATCH($B:$B,'PGY4 AA Encounters IP OP Split'!$D:$D,0))),0)</f>
        <v>68464.545891154616</v>
      </c>
      <c r="J432" s="9">
        <f>IFERROR(INDEX('PGY4 AA Encounters IP OP Split'!$M:$M,(MATCH($B:$B,'PGY4 AA Encounters IP OP Split'!$D:$D,0))),0)</f>
        <v>28610.011140796916</v>
      </c>
      <c r="K432" s="9">
        <f t="shared" si="24"/>
        <v>97074.557031951525</v>
      </c>
      <c r="L432" s="71">
        <f>INDEX('Revised PGY4 Percent Increases'!J:J,(MATCH(H:H,'Revised PGY4 Percent Increases'!A:A,0)))</f>
        <v>0.60000000000000053</v>
      </c>
      <c r="M432" s="9">
        <f t="shared" si="25"/>
        <v>58244.734219170969</v>
      </c>
      <c r="N432" s="4">
        <f t="shared" si="26"/>
        <v>41078.727534692807</v>
      </c>
      <c r="O432" s="4">
        <f t="shared" si="27"/>
        <v>17166.006684478165</v>
      </c>
      <c r="P432" s="9">
        <f>IFERROR(INDEX('IP UPL Gap Data'!$I:$I,(MATCH($B:$B,'IP UPL Gap Data'!$D:$D,0))),0)</f>
        <v>23444.522341685275</v>
      </c>
      <c r="Q432" s="9">
        <f>IFERROR(INDEX('IP UPL Gap Data'!$J:$J,(MATCH($B:$B,'IP UPL Gap Data'!$D:$D,0))),0)</f>
        <v>5119.1254491017971</v>
      </c>
      <c r="R432" s="9">
        <f>IFERROR(INDEX('OP UPL Gap Data'!G:G,(MATCH('UPL UHRIP Analysis by Provider'!$B:$B,'OP UPL Gap Data'!$D:$D,0))),0)</f>
        <v>35750.508112354139</v>
      </c>
      <c r="S432" s="9">
        <f>IFERROR(INDEX('OP UPL Gap Data'!H:H,(MATCH('UPL UHRIP Analysis by Provider'!$B:$B,'OP UPL Gap Data'!$D:$D,0))),0)</f>
        <v>24346.466946107786</v>
      </c>
      <c r="T432" s="4">
        <f>IFERROR(INDEX('IP UPL Gap Data'!$H:$H,(MATCH($B:$B,'IP UPL Gap Data'!$D:$D,0))),0)</f>
        <v>18325.396892583478</v>
      </c>
      <c r="U432" s="4">
        <f>IFERROR(INDEX('OP UPL Gap Data'!I:I,(MATCH('UPL UHRIP Analysis by Provider'!B:B,'OP UPL Gap Data'!D:D,0))),0)</f>
        <v>11404.041166246352</v>
      </c>
      <c r="V432" s="4">
        <f>IFERROR(INDEX('IP UPL Gap Data'!$N:$N,(MATCH($B:$B,'IP UPL Gap Data'!$D:$D,0))),0)</f>
        <v>0</v>
      </c>
    </row>
    <row r="433" spans="1:22">
      <c r="A433" s="10" t="s">
        <v>1087</v>
      </c>
      <c r="B433" s="13" t="s">
        <v>1087</v>
      </c>
      <c r="C433" s="11" t="s">
        <v>1088</v>
      </c>
      <c r="D433" s="11"/>
      <c r="E433" s="12" t="s">
        <v>1089</v>
      </c>
      <c r="F433" s="11" t="s">
        <v>1620</v>
      </c>
      <c r="G433" s="11" t="s">
        <v>231</v>
      </c>
      <c r="H433" s="13" t="s">
        <v>1621</v>
      </c>
      <c r="I433" s="9">
        <f>IFERROR(INDEX('PGY4 AA Encounters IP OP Split'!$L:$L,(MATCH($B:$B,'PGY4 AA Encounters IP OP Split'!$D:$D,0))),0)</f>
        <v>28069.278694292643</v>
      </c>
      <c r="J433" s="9">
        <f>IFERROR(INDEX('PGY4 AA Encounters IP OP Split'!$M:$M,(MATCH($B:$B,'PGY4 AA Encounters IP OP Split'!$D:$D,0))),0)</f>
        <v>80784.956878616358</v>
      </c>
      <c r="K433" s="9">
        <f t="shared" si="24"/>
        <v>108854.235572909</v>
      </c>
      <c r="L433" s="71">
        <f>INDEX('Revised PGY4 Percent Increases'!J:J,(MATCH(H:H,'Revised PGY4 Percent Increases'!A:A,0)))</f>
        <v>0.60000000000000053</v>
      </c>
      <c r="M433" s="9">
        <f t="shared" si="25"/>
        <v>65312.541343745463</v>
      </c>
      <c r="N433" s="4">
        <f t="shared" si="26"/>
        <v>16841.5672165756</v>
      </c>
      <c r="O433" s="4">
        <f t="shared" si="27"/>
        <v>48470.974127169859</v>
      </c>
      <c r="P433" s="9">
        <f>IFERROR(INDEX('IP UPL Gap Data'!$I:$I,(MATCH($B:$B,'IP UPL Gap Data'!$D:$D,0))),0)</f>
        <v>33753.423076208412</v>
      </c>
      <c r="Q433" s="9">
        <f>IFERROR(INDEX('IP UPL Gap Data'!$J:$J,(MATCH($B:$B,'IP UPL Gap Data'!$D:$D,0))),0)</f>
        <v>18237.725999999999</v>
      </c>
      <c r="R433" s="9">
        <f>IFERROR(INDEX('OP UPL Gap Data'!G:G,(MATCH('UPL UHRIP Analysis by Provider'!$B:$B,'OP UPL Gap Data'!$D:$D,0))),0)</f>
        <v>78149.929869628977</v>
      </c>
      <c r="S433" s="9">
        <f>IFERROR(INDEX('OP UPL Gap Data'!H:H,(MATCH('UPL UHRIP Analysis by Provider'!$B:$B,'OP UPL Gap Data'!$D:$D,0))),0)</f>
        <v>88802.027999999991</v>
      </c>
      <c r="T433" s="4">
        <f>IFERROR(INDEX('IP UPL Gap Data'!$H:$H,(MATCH($B:$B,'IP UPL Gap Data'!$D:$D,0))),0)</f>
        <v>15515.697076208413</v>
      </c>
      <c r="U433" s="4">
        <f>IFERROR(INDEX('OP UPL Gap Data'!I:I,(MATCH('UPL UHRIP Analysis by Provider'!B:B,'OP UPL Gap Data'!D:D,0))),0)</f>
        <v>-10652.098130371014</v>
      </c>
      <c r="V433" s="4">
        <f>IFERROR(INDEX('IP UPL Gap Data'!$N:$N,(MATCH($B:$B,'IP UPL Gap Data'!$D:$D,0))),0)</f>
        <v>0</v>
      </c>
    </row>
    <row r="434" spans="1:22">
      <c r="A434" s="10" t="s">
        <v>1158</v>
      </c>
      <c r="B434" s="13" t="s">
        <v>1158</v>
      </c>
      <c r="C434" s="11" t="s">
        <v>1159</v>
      </c>
      <c r="D434" s="11"/>
      <c r="E434" s="12" t="s">
        <v>1160</v>
      </c>
      <c r="F434" s="11" t="s">
        <v>1620</v>
      </c>
      <c r="G434" s="11" t="s">
        <v>231</v>
      </c>
      <c r="H434" s="13" t="s">
        <v>1621</v>
      </c>
      <c r="I434" s="9">
        <f>IFERROR(INDEX('PGY4 AA Encounters IP OP Split'!$L:$L,(MATCH($B:$B,'PGY4 AA Encounters IP OP Split'!$D:$D,0))),0)</f>
        <v>176.64223072809312</v>
      </c>
      <c r="J434" s="9">
        <f>IFERROR(INDEX('PGY4 AA Encounters IP OP Split'!$M:$M,(MATCH($B:$B,'PGY4 AA Encounters IP OP Split'!$D:$D,0))),0)</f>
        <v>27860.940449007536</v>
      </c>
      <c r="K434" s="9">
        <f t="shared" si="24"/>
        <v>28037.582679735628</v>
      </c>
      <c r="L434" s="71">
        <f>INDEX('Revised PGY4 Percent Increases'!J:J,(MATCH(H:H,'Revised PGY4 Percent Increases'!A:A,0)))</f>
        <v>0.60000000000000053</v>
      </c>
      <c r="M434" s="9">
        <f t="shared" si="25"/>
        <v>16822.549607841393</v>
      </c>
      <c r="N434" s="4">
        <f t="shared" si="26"/>
        <v>105.98533843685597</v>
      </c>
      <c r="O434" s="4">
        <f t="shared" si="27"/>
        <v>16716.564269404535</v>
      </c>
      <c r="P434" s="9">
        <f>IFERROR(INDEX('IP UPL Gap Data'!$I:$I,(MATCH($B:$B,'IP UPL Gap Data'!$D:$D,0))),0)</f>
        <v>0</v>
      </c>
      <c r="Q434" s="9">
        <f>IFERROR(INDEX('IP UPL Gap Data'!$J:$J,(MATCH($B:$B,'IP UPL Gap Data'!$D:$D,0))),0)</f>
        <v>0</v>
      </c>
      <c r="R434" s="9">
        <f>IFERROR(INDEX('OP UPL Gap Data'!G:G,(MATCH('UPL UHRIP Analysis by Provider'!$B:$B,'OP UPL Gap Data'!$D:$D,0))),0)</f>
        <v>24156.386435963152</v>
      </c>
      <c r="S434" s="9">
        <f>IFERROR(INDEX('OP UPL Gap Data'!H:H,(MATCH('UPL UHRIP Analysis by Provider'!$B:$B,'OP UPL Gap Data'!$D:$D,0))),0)</f>
        <v>19772.225999999999</v>
      </c>
      <c r="T434" s="4">
        <f>IFERROR(INDEX('IP UPL Gap Data'!$H:$H,(MATCH($B:$B,'IP UPL Gap Data'!$D:$D,0))),0)</f>
        <v>0</v>
      </c>
      <c r="U434" s="4">
        <f>IFERROR(INDEX('OP UPL Gap Data'!I:I,(MATCH('UPL UHRIP Analysis by Provider'!B:B,'OP UPL Gap Data'!D:D,0))),0)</f>
        <v>4384.1604359631528</v>
      </c>
      <c r="V434" s="4">
        <f>IFERROR(INDEX('IP UPL Gap Data'!$N:$N,(MATCH($B:$B,'IP UPL Gap Data'!$D:$D,0))),0)</f>
        <v>0</v>
      </c>
    </row>
    <row r="435" spans="1:22">
      <c r="A435" s="10" t="s">
        <v>1173</v>
      </c>
      <c r="B435" s="13" t="s">
        <v>1173</v>
      </c>
      <c r="C435" s="11" t="s">
        <v>1174</v>
      </c>
      <c r="D435" s="11"/>
      <c r="E435" s="12" t="s">
        <v>1175</v>
      </c>
      <c r="F435" s="11" t="s">
        <v>1620</v>
      </c>
      <c r="G435" s="11" t="s">
        <v>231</v>
      </c>
      <c r="H435" s="13" t="s">
        <v>1621</v>
      </c>
      <c r="I435" s="9">
        <f>IFERROR(INDEX('PGY4 AA Encounters IP OP Split'!$L:$L,(MATCH($B:$B,'PGY4 AA Encounters IP OP Split'!$D:$D,0))),0)</f>
        <v>2302400.0817829124</v>
      </c>
      <c r="J435" s="9">
        <f>IFERROR(INDEX('PGY4 AA Encounters IP OP Split'!$M:$M,(MATCH($B:$B,'PGY4 AA Encounters IP OP Split'!$D:$D,0))),0)</f>
        <v>2366202.6406869106</v>
      </c>
      <c r="K435" s="9">
        <f t="shared" si="24"/>
        <v>4668602.7224698234</v>
      </c>
      <c r="L435" s="71">
        <f>INDEX('Revised PGY4 Percent Increases'!J:J,(MATCH(H:H,'Revised PGY4 Percent Increases'!A:A,0)))</f>
        <v>0.60000000000000053</v>
      </c>
      <c r="M435" s="9">
        <f t="shared" si="25"/>
        <v>2801161.6334818965</v>
      </c>
      <c r="N435" s="4">
        <f t="shared" si="26"/>
        <v>1381440.0490697487</v>
      </c>
      <c r="O435" s="4">
        <f t="shared" si="27"/>
        <v>1419721.5844121475</v>
      </c>
      <c r="P435" s="9">
        <f>IFERROR(INDEX('IP UPL Gap Data'!$I:$I,(MATCH($B:$B,'IP UPL Gap Data'!$D:$D,0))),0)</f>
        <v>2590489.0314961909</v>
      </c>
      <c r="Q435" s="9">
        <f>IFERROR(INDEX('IP UPL Gap Data'!$J:$J,(MATCH($B:$B,'IP UPL Gap Data'!$D:$D,0))),0)</f>
        <v>2231151.5699999998</v>
      </c>
      <c r="R435" s="9">
        <f>IFERROR(INDEX('OP UPL Gap Data'!G:G,(MATCH('UPL UHRIP Analysis by Provider'!$B:$B,'OP UPL Gap Data'!$D:$D,0))),0)</f>
        <v>2230945.8016807167</v>
      </c>
      <c r="S435" s="9">
        <f>IFERROR(INDEX('OP UPL Gap Data'!H:H,(MATCH('UPL UHRIP Analysis by Provider'!$B:$B,'OP UPL Gap Data'!$D:$D,0))),0)</f>
        <v>1398305.2230000002</v>
      </c>
      <c r="T435" s="4">
        <f>IFERROR(INDEX('IP UPL Gap Data'!$H:$H,(MATCH($B:$B,'IP UPL Gap Data'!$D:$D,0))),0)</f>
        <v>359337.4614961911</v>
      </c>
      <c r="U435" s="4">
        <f>IFERROR(INDEX('OP UPL Gap Data'!I:I,(MATCH('UPL UHRIP Analysis by Provider'!B:B,'OP UPL Gap Data'!D:D,0))),0)</f>
        <v>832640.57868071645</v>
      </c>
      <c r="V435" s="4">
        <f>IFERROR(INDEX('IP UPL Gap Data'!$N:$N,(MATCH($B:$B,'IP UPL Gap Data'!$D:$D,0))),0)</f>
        <v>0</v>
      </c>
    </row>
    <row r="436" spans="1:22">
      <c r="A436" s="80" t="s">
        <v>2913</v>
      </c>
      <c r="B436" s="77" t="s">
        <v>2913</v>
      </c>
      <c r="C436" s="82" t="s">
        <v>2911</v>
      </c>
      <c r="D436" s="82" t="s">
        <v>2911</v>
      </c>
      <c r="E436" s="85" t="s">
        <v>3029</v>
      </c>
      <c r="F436" s="86" t="s">
        <v>1620</v>
      </c>
      <c r="G436" s="86" t="s">
        <v>231</v>
      </c>
      <c r="H436" s="87" t="s">
        <v>1621</v>
      </c>
      <c r="I436" s="9">
        <f>IFERROR(INDEX('PGY4 AA Encounters IP OP Split'!$L:$L,(MATCH($B:$B,'PGY4 AA Encounters IP OP Split'!$D:$D,0))),0)</f>
        <v>59663.125234571336</v>
      </c>
      <c r="J436" s="9">
        <f>IFERROR(INDEX('PGY4 AA Encounters IP OP Split'!$M:$M,(MATCH($B:$B,'PGY4 AA Encounters IP OP Split'!$D:$D,0))),0)</f>
        <v>4110.657152060201</v>
      </c>
      <c r="K436" s="9">
        <f t="shared" si="24"/>
        <v>63773.782386631538</v>
      </c>
      <c r="L436" s="71">
        <f>INDEX('Revised PGY4 Percent Increases'!J:J,(MATCH(H:H,'Revised PGY4 Percent Increases'!A:A,0)))</f>
        <v>0.60000000000000053</v>
      </c>
      <c r="M436" s="9">
        <f t="shared" si="25"/>
        <v>38264.269431978959</v>
      </c>
      <c r="N436" s="4">
        <f t="shared" si="26"/>
        <v>35797.875140742835</v>
      </c>
      <c r="O436" s="4">
        <f t="shared" si="27"/>
        <v>2466.3942912361226</v>
      </c>
      <c r="P436" s="9">
        <f>IFERROR(INDEX('IP UPL Gap Data'!$I:$I,(MATCH($B:$B,'IP UPL Gap Data'!$D:$D,0))),0)</f>
        <v>0</v>
      </c>
      <c r="Q436" s="9">
        <f>IFERROR(INDEX('IP UPL Gap Data'!$J:$J,(MATCH($B:$B,'IP UPL Gap Data'!$D:$D,0))),0)</f>
        <v>0</v>
      </c>
      <c r="R436" s="9">
        <f>IFERROR(INDEX('OP UPL Gap Data'!G:G,(MATCH('UPL UHRIP Analysis by Provider'!$B:$B,'OP UPL Gap Data'!$D:$D,0))),0)</f>
        <v>12367.041684121739</v>
      </c>
      <c r="S436" s="9">
        <f>IFERROR(INDEX('OP UPL Gap Data'!H:H,(MATCH('UPL UHRIP Analysis by Provider'!$B:$B,'OP UPL Gap Data'!$D:$D,0))),0)</f>
        <v>6461.6669999999995</v>
      </c>
      <c r="T436" s="4">
        <f>IFERROR(INDEX('IP UPL Gap Data'!$H:$H,(MATCH($B:$B,'IP UPL Gap Data'!$D:$D,0))),0)</f>
        <v>0</v>
      </c>
      <c r="U436" s="4">
        <f>IFERROR(INDEX('OP UPL Gap Data'!I:I,(MATCH('UPL UHRIP Analysis by Provider'!B:B,'OP UPL Gap Data'!D:D,0))),0)</f>
        <v>5905.3746841217398</v>
      </c>
      <c r="V436" s="4">
        <f>IFERROR(INDEX('IP UPL Gap Data'!$N:$N,(MATCH($B:$B,'IP UPL Gap Data'!$D:$D,0))),0)</f>
        <v>0</v>
      </c>
    </row>
    <row r="437" spans="1:22">
      <c r="A437" s="80" t="s">
        <v>1890</v>
      </c>
      <c r="B437" s="77" t="s">
        <v>1890</v>
      </c>
      <c r="C437" s="82" t="s">
        <v>1892</v>
      </c>
      <c r="D437" s="82" t="s">
        <v>1892</v>
      </c>
      <c r="E437" s="85" t="s">
        <v>1889</v>
      </c>
      <c r="F437" s="86" t="s">
        <v>1620</v>
      </c>
      <c r="G437" s="86" t="s">
        <v>231</v>
      </c>
      <c r="H437" s="87" t="s">
        <v>1621</v>
      </c>
      <c r="I437" s="9">
        <f>IFERROR(INDEX('PGY4 AA Encounters IP OP Split'!$L:$L,(MATCH($B:$B,'PGY4 AA Encounters IP OP Split'!$D:$D,0))),0)</f>
        <v>33037.970901054367</v>
      </c>
      <c r="J437" s="9">
        <f>IFERROR(INDEX('PGY4 AA Encounters IP OP Split'!$M:$M,(MATCH($B:$B,'PGY4 AA Encounters IP OP Split'!$D:$D,0))),0)</f>
        <v>315819.13341272681</v>
      </c>
      <c r="K437" s="9">
        <f t="shared" si="24"/>
        <v>348857.10431378119</v>
      </c>
      <c r="L437" s="71">
        <f>INDEX('Revised PGY4 Percent Increases'!J:J,(MATCH(H:H,'Revised PGY4 Percent Increases'!A:A,0)))</f>
        <v>0.60000000000000053</v>
      </c>
      <c r="M437" s="9">
        <f t="shared" si="25"/>
        <v>209314.2625882689</v>
      </c>
      <c r="N437" s="4">
        <f t="shared" si="26"/>
        <v>19822.782540632637</v>
      </c>
      <c r="O437" s="4">
        <f t="shared" si="27"/>
        <v>189491.48004763626</v>
      </c>
      <c r="P437" s="9">
        <f>IFERROR(INDEX('IP UPL Gap Data'!$I:$I,(MATCH($B:$B,'IP UPL Gap Data'!$D:$D,0))),0)</f>
        <v>44355.410538788317</v>
      </c>
      <c r="Q437" s="9">
        <f>IFERROR(INDEX('IP UPL Gap Data'!$J:$J,(MATCH($B:$B,'IP UPL Gap Data'!$D:$D,0))),0)</f>
        <v>32316.425999999999</v>
      </c>
      <c r="R437" s="9">
        <f>IFERROR(INDEX('OP UPL Gap Data'!G:G,(MATCH('UPL UHRIP Analysis by Provider'!$B:$B,'OP UPL Gap Data'!$D:$D,0))),0)</f>
        <v>417618.00259237923</v>
      </c>
      <c r="S437" s="9">
        <f>IFERROR(INDEX('OP UPL Gap Data'!H:H,(MATCH('UPL UHRIP Analysis by Provider'!$B:$B,'OP UPL Gap Data'!$D:$D,0))),0)</f>
        <v>232981.992</v>
      </c>
      <c r="T437" s="4">
        <f>IFERROR(INDEX('IP UPL Gap Data'!$H:$H,(MATCH($B:$B,'IP UPL Gap Data'!$D:$D,0))),0)</f>
        <v>12038.984538788318</v>
      </c>
      <c r="U437" s="4">
        <f>IFERROR(INDEX('OP UPL Gap Data'!I:I,(MATCH('UPL UHRIP Analysis by Provider'!B:B,'OP UPL Gap Data'!D:D,0))),0)</f>
        <v>184636.01059237923</v>
      </c>
      <c r="V437" s="4">
        <f>IFERROR(INDEX('IP UPL Gap Data'!$N:$N,(MATCH($B:$B,'IP UPL Gap Data'!$D:$D,0))),0)</f>
        <v>0</v>
      </c>
    </row>
    <row r="438" spans="1:22">
      <c r="A438" s="10" t="s">
        <v>1182</v>
      </c>
      <c r="B438" s="13" t="s">
        <v>1182</v>
      </c>
      <c r="C438" s="11" t="s">
        <v>1183</v>
      </c>
      <c r="D438" s="11"/>
      <c r="E438" s="12" t="s">
        <v>1184</v>
      </c>
      <c r="F438" s="11" t="s">
        <v>1667</v>
      </c>
      <c r="G438" s="11" t="s">
        <v>231</v>
      </c>
      <c r="H438" s="13" t="s">
        <v>1691</v>
      </c>
      <c r="I438" s="9">
        <f>IFERROR(INDEX('PGY4 AA Encounters IP OP Split'!$L:$L,(MATCH($B:$B,'PGY4 AA Encounters IP OP Split'!$D:$D,0))),0)</f>
        <v>7975933.4561990164</v>
      </c>
      <c r="J438" s="9">
        <f>IFERROR(INDEX('PGY4 AA Encounters IP OP Split'!$M:$M,(MATCH($B:$B,'PGY4 AA Encounters IP OP Split'!$D:$D,0))),0)</f>
        <v>3176684.4470829787</v>
      </c>
      <c r="K438" s="9">
        <f t="shared" si="24"/>
        <v>11152617.903281994</v>
      </c>
      <c r="L438" s="71">
        <f>INDEX('Revised PGY4 Percent Increases'!J:J,(MATCH(H:H,'Revised PGY4 Percent Increases'!A:A,0)))</f>
        <v>0.81</v>
      </c>
      <c r="M438" s="9">
        <f t="shared" si="25"/>
        <v>9033620.5016584154</v>
      </c>
      <c r="N438" s="4">
        <f t="shared" si="26"/>
        <v>6460506.0995212039</v>
      </c>
      <c r="O438" s="4">
        <f t="shared" si="27"/>
        <v>2573114.4021372129</v>
      </c>
      <c r="P438" s="9">
        <f>IFERROR(INDEX('IP UPL Gap Data'!$I:$I,(MATCH($B:$B,'IP UPL Gap Data'!$D:$D,0))),0)</f>
        <v>11765717.6281914</v>
      </c>
      <c r="Q438" s="9">
        <f>IFERROR(INDEX('IP UPL Gap Data'!$J:$J,(MATCH($B:$B,'IP UPL Gap Data'!$D:$D,0))),0)</f>
        <v>8562390.5123353284</v>
      </c>
      <c r="R438" s="9">
        <f>IFERROR(INDEX('OP UPL Gap Data'!G:G,(MATCH('UPL UHRIP Analysis by Provider'!$B:$B,'OP UPL Gap Data'!$D:$D,0))),0)</f>
        <v>6548174.7514884658</v>
      </c>
      <c r="S438" s="9">
        <f>IFERROR(INDEX('OP UPL Gap Data'!H:H,(MATCH('UPL UHRIP Analysis by Provider'!$B:$B,'OP UPL Gap Data'!$D:$D,0))),0)</f>
        <v>1951546.1516766485</v>
      </c>
      <c r="T438" s="4">
        <f>IFERROR(INDEX('IP UPL Gap Data'!$H:$H,(MATCH($B:$B,'IP UPL Gap Data'!$D:$D,0))),0)</f>
        <v>3203327.1158560719</v>
      </c>
      <c r="U438" s="4">
        <f>IFERROR(INDEX('OP UPL Gap Data'!I:I,(MATCH('UPL UHRIP Analysis by Provider'!B:B,'OP UPL Gap Data'!D:D,0))),0)</f>
        <v>4596628.5998118175</v>
      </c>
      <c r="V438" s="4">
        <f>IFERROR(INDEX('IP UPL Gap Data'!$N:$N,(MATCH($B:$B,'IP UPL Gap Data'!$D:$D,0))),0)</f>
        <v>0</v>
      </c>
    </row>
    <row r="439" spans="1:22">
      <c r="A439" s="10" t="s">
        <v>118</v>
      </c>
      <c r="B439" s="13" t="s">
        <v>118</v>
      </c>
      <c r="C439" s="11" t="s">
        <v>119</v>
      </c>
      <c r="D439" s="11"/>
      <c r="E439" s="12" t="s">
        <v>120</v>
      </c>
      <c r="F439" s="11" t="s">
        <v>1630</v>
      </c>
      <c r="G439" s="11" t="s">
        <v>1634</v>
      </c>
      <c r="H439" s="13" t="s">
        <v>1641</v>
      </c>
      <c r="I439" s="9">
        <f>IFERROR(INDEX('PGY4 AA Encounters IP OP Split'!$L:$L,(MATCH($B:$B,'PGY4 AA Encounters IP OP Split'!$D:$D,0))),0)</f>
        <v>60468917.927701026</v>
      </c>
      <c r="J439" s="9">
        <f>IFERROR(INDEX('PGY4 AA Encounters IP OP Split'!$M:$M,(MATCH($B:$B,'PGY4 AA Encounters IP OP Split'!$D:$D,0))),0)</f>
        <v>58692614.485590443</v>
      </c>
      <c r="K439" s="9">
        <f t="shared" si="24"/>
        <v>119161532.41329147</v>
      </c>
      <c r="L439" s="71">
        <f>INDEX('Revised PGY4 Percent Increases'!J:J,(MATCH(H:H,'Revised PGY4 Percent Increases'!A:A,0)))</f>
        <v>0</v>
      </c>
      <c r="M439" s="9">
        <f t="shared" si="25"/>
        <v>0</v>
      </c>
      <c r="N439" s="4">
        <f t="shared" si="26"/>
        <v>0</v>
      </c>
      <c r="O439" s="4">
        <f t="shared" si="27"/>
        <v>0</v>
      </c>
      <c r="P439" s="9">
        <f>IFERROR(INDEX('IP UPL Gap Data'!$I:$I,(MATCH($B:$B,'IP UPL Gap Data'!$D:$D,0))),0)</f>
        <v>48684771.339774184</v>
      </c>
      <c r="Q439" s="9">
        <f>IFERROR(INDEX('IP UPL Gap Data'!$J:$J,(MATCH($B:$B,'IP UPL Gap Data'!$D:$D,0))),0)</f>
        <v>48711162.579999998</v>
      </c>
      <c r="R439" s="9">
        <f>IFERROR(INDEX('OP UPL Gap Data'!G:G,(MATCH('UPL UHRIP Analysis by Provider'!$B:$B,'OP UPL Gap Data'!$D:$D,0))),0)</f>
        <v>29725612.19971025</v>
      </c>
      <c r="S439" s="9">
        <f>IFERROR(INDEX('OP UPL Gap Data'!H:H,(MATCH('UPL UHRIP Analysis by Provider'!$B:$B,'OP UPL Gap Data'!$D:$D,0))),0)</f>
        <v>39631330.030000001</v>
      </c>
      <c r="T439" s="4">
        <f>IFERROR(INDEX('IP UPL Gap Data'!$H:$H,(MATCH($B:$B,'IP UPL Gap Data'!$D:$D,0))),0)</f>
        <v>-26391.240225814283</v>
      </c>
      <c r="U439" s="4">
        <f>IFERROR(INDEX('OP UPL Gap Data'!I:I,(MATCH('UPL UHRIP Analysis by Provider'!B:B,'OP UPL Gap Data'!D:D,0))),0)</f>
        <v>-9905717.8302897513</v>
      </c>
      <c r="V439" s="4">
        <f>IFERROR(INDEX('IP UPL Gap Data'!$N:$N,(MATCH($B:$B,'IP UPL Gap Data'!$D:$D,0))),0)</f>
        <v>0</v>
      </c>
    </row>
    <row r="440" spans="1:22">
      <c r="A440" s="10" t="s">
        <v>619</v>
      </c>
      <c r="B440" s="13" t="s">
        <v>619</v>
      </c>
      <c r="C440" s="11" t="s">
        <v>620</v>
      </c>
      <c r="D440" s="11"/>
      <c r="E440" s="12" t="s">
        <v>621</v>
      </c>
      <c r="F440" s="11" t="s">
        <v>1662</v>
      </c>
      <c r="G440" s="11" t="s">
        <v>1634</v>
      </c>
      <c r="H440" s="13" t="s">
        <v>1663</v>
      </c>
      <c r="I440" s="9">
        <f>IFERROR(INDEX('PGY4 AA Encounters IP OP Split'!$L:$L,(MATCH($B:$B,'PGY4 AA Encounters IP OP Split'!$D:$D,0))),0)</f>
        <v>2163012.9383302564</v>
      </c>
      <c r="J440" s="9">
        <f>IFERROR(INDEX('PGY4 AA Encounters IP OP Split'!$M:$M,(MATCH($B:$B,'PGY4 AA Encounters IP OP Split'!$D:$D,0))),0)</f>
        <v>2015629.3785802294</v>
      </c>
      <c r="K440" s="9">
        <f t="shared" si="24"/>
        <v>4178642.3169104857</v>
      </c>
      <c r="L440" s="71">
        <f>INDEX('Revised PGY4 Percent Increases'!J:J,(MATCH(H:H,'Revised PGY4 Percent Increases'!A:A,0)))</f>
        <v>0.6851155816527903</v>
      </c>
      <c r="M440" s="9">
        <f t="shared" si="25"/>
        <v>2862852.9614690905</v>
      </c>
      <c r="N440" s="4">
        <f t="shared" si="26"/>
        <v>1481913.8673666446</v>
      </c>
      <c r="O440" s="4">
        <f t="shared" si="27"/>
        <v>1380939.094102446</v>
      </c>
      <c r="P440" s="9">
        <f>IFERROR(INDEX('IP UPL Gap Data'!$I:$I,(MATCH($B:$B,'IP UPL Gap Data'!$D:$D,0))),0)</f>
        <v>3268110.8655373799</v>
      </c>
      <c r="Q440" s="9">
        <f>IFERROR(INDEX('IP UPL Gap Data'!$J:$J,(MATCH($B:$B,'IP UPL Gap Data'!$D:$D,0))),0)</f>
        <v>2018821.4079166665</v>
      </c>
      <c r="R440" s="9">
        <f>IFERROR(INDEX('OP UPL Gap Data'!G:G,(MATCH('UPL UHRIP Analysis by Provider'!$B:$B,'OP UPL Gap Data'!$D:$D,0))),0)</f>
        <v>2679419.6300983769</v>
      </c>
      <c r="S440" s="9">
        <f>IFERROR(INDEX('OP UPL Gap Data'!H:H,(MATCH('UPL UHRIP Analysis by Provider'!$B:$B,'OP UPL Gap Data'!$D:$D,0))),0)</f>
        <v>1065856.1262500002</v>
      </c>
      <c r="T440" s="4">
        <f>IFERROR(INDEX('IP UPL Gap Data'!$H:$H,(MATCH($B:$B,'IP UPL Gap Data'!$D:$D,0))),0)</f>
        <v>1249289.4576207134</v>
      </c>
      <c r="U440" s="4">
        <f>IFERROR(INDEX('OP UPL Gap Data'!I:I,(MATCH('UPL UHRIP Analysis by Provider'!B:B,'OP UPL Gap Data'!D:D,0))),0)</f>
        <v>1613563.5038483767</v>
      </c>
      <c r="V440" s="4">
        <f>IFERROR(INDEX('IP UPL Gap Data'!$N:$N,(MATCH($B:$B,'IP UPL Gap Data'!$D:$D,0))),0)</f>
        <v>0</v>
      </c>
    </row>
    <row r="441" spans="1:22" ht="23.5">
      <c r="A441" s="10" t="s">
        <v>315</v>
      </c>
      <c r="B441" s="13" t="s">
        <v>315</v>
      </c>
      <c r="C441" s="11" t="s">
        <v>316</v>
      </c>
      <c r="D441" s="11"/>
      <c r="E441" s="12" t="s">
        <v>317</v>
      </c>
      <c r="F441" s="11" t="s">
        <v>226</v>
      </c>
      <c r="G441" s="11" t="s">
        <v>1634</v>
      </c>
      <c r="H441" s="13" t="s">
        <v>1651</v>
      </c>
      <c r="I441" s="9">
        <f>IFERROR(INDEX('PGY4 AA Encounters IP OP Split'!$L:$L,(MATCH($B:$B,'PGY4 AA Encounters IP OP Split'!$D:$D,0))),0)</f>
        <v>0</v>
      </c>
      <c r="J441" s="9">
        <f>IFERROR(INDEX('PGY4 AA Encounters IP OP Split'!$M:$M,(MATCH($B:$B,'PGY4 AA Encounters IP OP Split'!$D:$D,0))),0)</f>
        <v>0</v>
      </c>
      <c r="K441" s="9">
        <f t="shared" si="24"/>
        <v>0</v>
      </c>
      <c r="L441" s="71">
        <f>INDEX('Revised PGY4 Percent Increases'!J:J,(MATCH(H:H,'Revised PGY4 Percent Increases'!A:A,0)))</f>
        <v>0.62</v>
      </c>
      <c r="M441" s="9">
        <f t="shared" si="25"/>
        <v>0</v>
      </c>
      <c r="N441" s="4">
        <f t="shared" si="26"/>
        <v>0</v>
      </c>
      <c r="O441" s="4">
        <f t="shared" si="27"/>
        <v>0</v>
      </c>
      <c r="P441" s="9">
        <f>IFERROR(INDEX('IP UPL Gap Data'!$I:$I,(MATCH($B:$B,'IP UPL Gap Data'!$D:$D,0))),0)</f>
        <v>0</v>
      </c>
      <c r="Q441" s="9">
        <f>IFERROR(INDEX('IP UPL Gap Data'!$J:$J,(MATCH($B:$B,'IP UPL Gap Data'!$D:$D,0))),0)</f>
        <v>0</v>
      </c>
      <c r="R441" s="9">
        <f>IFERROR(INDEX('OP UPL Gap Data'!G:G,(MATCH('UPL UHRIP Analysis by Provider'!$B:$B,'OP UPL Gap Data'!$D:$D,0))),0)</f>
        <v>0</v>
      </c>
      <c r="S441" s="9">
        <f>IFERROR(INDEX('OP UPL Gap Data'!H:H,(MATCH('UPL UHRIP Analysis by Provider'!$B:$B,'OP UPL Gap Data'!$D:$D,0))),0)</f>
        <v>0</v>
      </c>
      <c r="T441" s="4">
        <f>IFERROR(INDEX('IP UPL Gap Data'!$H:$H,(MATCH($B:$B,'IP UPL Gap Data'!$D:$D,0))),0)</f>
        <v>0</v>
      </c>
      <c r="U441" s="4">
        <f>IFERROR(INDEX('OP UPL Gap Data'!I:I,(MATCH('UPL UHRIP Analysis by Provider'!B:B,'OP UPL Gap Data'!D:D,0))),0)</f>
        <v>0</v>
      </c>
      <c r="V441" s="4">
        <f>IFERROR(INDEX('IP UPL Gap Data'!$N:$N,(MATCH($B:$B,'IP UPL Gap Data'!$D:$D,0))),0)</f>
        <v>0</v>
      </c>
    </row>
    <row r="442" spans="1:22" ht="23.5">
      <c r="A442" s="10" t="s">
        <v>333</v>
      </c>
      <c r="B442" s="13" t="s">
        <v>333</v>
      </c>
      <c r="C442" s="11" t="s">
        <v>334</v>
      </c>
      <c r="D442" s="11"/>
      <c r="E442" s="12" t="s">
        <v>335</v>
      </c>
      <c r="F442" s="11" t="s">
        <v>226</v>
      </c>
      <c r="G442" s="11" t="s">
        <v>1634</v>
      </c>
      <c r="H442" s="13" t="s">
        <v>1651</v>
      </c>
      <c r="I442" s="9">
        <f>IFERROR(INDEX('PGY4 AA Encounters IP OP Split'!$L:$L,(MATCH($B:$B,'PGY4 AA Encounters IP OP Split'!$D:$D,0))),0)</f>
        <v>0</v>
      </c>
      <c r="J442" s="9">
        <f>IFERROR(INDEX('PGY4 AA Encounters IP OP Split'!$M:$M,(MATCH($B:$B,'PGY4 AA Encounters IP OP Split'!$D:$D,0))),0)</f>
        <v>0</v>
      </c>
      <c r="K442" s="9">
        <f t="shared" si="24"/>
        <v>0</v>
      </c>
      <c r="L442" s="71">
        <f>INDEX('Revised PGY4 Percent Increases'!J:J,(MATCH(H:H,'Revised PGY4 Percent Increases'!A:A,0)))</f>
        <v>0.62</v>
      </c>
      <c r="M442" s="9">
        <f t="shared" si="25"/>
        <v>0</v>
      </c>
      <c r="N442" s="4">
        <f t="shared" si="26"/>
        <v>0</v>
      </c>
      <c r="O442" s="4">
        <f t="shared" si="27"/>
        <v>0</v>
      </c>
      <c r="P442" s="9">
        <f>IFERROR(INDEX('IP UPL Gap Data'!$I:$I,(MATCH($B:$B,'IP UPL Gap Data'!$D:$D,0))),0)</f>
        <v>0</v>
      </c>
      <c r="Q442" s="9">
        <f>IFERROR(INDEX('IP UPL Gap Data'!$J:$J,(MATCH($B:$B,'IP UPL Gap Data'!$D:$D,0))),0)</f>
        <v>0</v>
      </c>
      <c r="R442" s="9">
        <f>IFERROR(INDEX('OP UPL Gap Data'!G:G,(MATCH('UPL UHRIP Analysis by Provider'!$B:$B,'OP UPL Gap Data'!$D:$D,0))),0)</f>
        <v>15080.793174434411</v>
      </c>
      <c r="S442" s="9">
        <f>IFERROR(INDEX('OP UPL Gap Data'!H:H,(MATCH('UPL UHRIP Analysis by Provider'!$B:$B,'OP UPL Gap Data'!$D:$D,0))),0)</f>
        <v>6333.3902013422821</v>
      </c>
      <c r="T442" s="4">
        <f>IFERROR(INDEX('IP UPL Gap Data'!$H:$H,(MATCH($B:$B,'IP UPL Gap Data'!$D:$D,0))),0)</f>
        <v>0</v>
      </c>
      <c r="U442" s="4">
        <f>IFERROR(INDEX('OP UPL Gap Data'!I:I,(MATCH('UPL UHRIP Analysis by Provider'!B:B,'OP UPL Gap Data'!D:D,0))),0)</f>
        <v>8747.4029730921284</v>
      </c>
      <c r="V442" s="4">
        <f>IFERROR(INDEX('IP UPL Gap Data'!$N:$N,(MATCH($B:$B,'IP UPL Gap Data'!$D:$D,0))),0)</f>
        <v>0</v>
      </c>
    </row>
    <row r="443" spans="1:22" ht="23.5">
      <c r="A443" s="10" t="s">
        <v>339</v>
      </c>
      <c r="B443" s="13" t="s">
        <v>339</v>
      </c>
      <c r="C443" s="11" t="s">
        <v>340</v>
      </c>
      <c r="D443" s="11"/>
      <c r="E443" s="12" t="s">
        <v>341</v>
      </c>
      <c r="F443" s="11" t="s">
        <v>226</v>
      </c>
      <c r="G443" s="11" t="s">
        <v>1634</v>
      </c>
      <c r="H443" s="13" t="s">
        <v>1651</v>
      </c>
      <c r="I443" s="9">
        <f>IFERROR(INDEX('PGY4 AA Encounters IP OP Split'!$L:$L,(MATCH($B:$B,'PGY4 AA Encounters IP OP Split'!$D:$D,0))),0)</f>
        <v>0</v>
      </c>
      <c r="J443" s="9">
        <f>IFERROR(INDEX('PGY4 AA Encounters IP OP Split'!$M:$M,(MATCH($B:$B,'PGY4 AA Encounters IP OP Split'!$D:$D,0))),0)</f>
        <v>0</v>
      </c>
      <c r="K443" s="9">
        <f t="shared" si="24"/>
        <v>0</v>
      </c>
      <c r="L443" s="71">
        <f>INDEX('Revised PGY4 Percent Increases'!J:J,(MATCH(H:H,'Revised PGY4 Percent Increases'!A:A,0)))</f>
        <v>0.62</v>
      </c>
      <c r="M443" s="9">
        <f t="shared" si="25"/>
        <v>0</v>
      </c>
      <c r="N443" s="4">
        <f t="shared" si="26"/>
        <v>0</v>
      </c>
      <c r="O443" s="4">
        <f t="shared" si="27"/>
        <v>0</v>
      </c>
      <c r="P443" s="9">
        <f>IFERROR(INDEX('IP UPL Gap Data'!$I:$I,(MATCH($B:$B,'IP UPL Gap Data'!$D:$D,0))),0)</f>
        <v>0</v>
      </c>
      <c r="Q443" s="9">
        <f>IFERROR(INDEX('IP UPL Gap Data'!$J:$J,(MATCH($B:$B,'IP UPL Gap Data'!$D:$D,0))),0)</f>
        <v>0</v>
      </c>
      <c r="R443" s="9">
        <f>IFERROR(INDEX('OP UPL Gap Data'!G:G,(MATCH('UPL UHRIP Analysis by Provider'!$B:$B,'OP UPL Gap Data'!$D:$D,0))),0)</f>
        <v>0</v>
      </c>
      <c r="S443" s="9">
        <f>IFERROR(INDEX('OP UPL Gap Data'!H:H,(MATCH('UPL UHRIP Analysis by Provider'!$B:$B,'OP UPL Gap Data'!$D:$D,0))),0)</f>
        <v>0</v>
      </c>
      <c r="T443" s="4">
        <f>IFERROR(INDEX('IP UPL Gap Data'!$H:$H,(MATCH($B:$B,'IP UPL Gap Data'!$D:$D,0))),0)</f>
        <v>0</v>
      </c>
      <c r="U443" s="4">
        <f>IFERROR(INDEX('OP UPL Gap Data'!I:I,(MATCH('UPL UHRIP Analysis by Provider'!B:B,'OP UPL Gap Data'!D:D,0))),0)</f>
        <v>0</v>
      </c>
      <c r="V443" s="4">
        <f>IFERROR(INDEX('IP UPL Gap Data'!$N:$N,(MATCH($B:$B,'IP UPL Gap Data'!$D:$D,0))),0)</f>
        <v>0</v>
      </c>
    </row>
    <row r="444" spans="1:22">
      <c r="A444" s="10" t="s">
        <v>483</v>
      </c>
      <c r="B444" s="13" t="s">
        <v>1657</v>
      </c>
      <c r="C444" s="11" t="s">
        <v>484</v>
      </c>
      <c r="D444" s="11"/>
      <c r="E444" s="12" t="s">
        <v>485</v>
      </c>
      <c r="F444" s="11" t="s">
        <v>226</v>
      </c>
      <c r="G444" s="11" t="s">
        <v>1634</v>
      </c>
      <c r="H444" s="13" t="s">
        <v>1651</v>
      </c>
      <c r="I444" s="9">
        <f>IFERROR(INDEX('PGY4 AA Encounters IP OP Split'!$L:$L,(MATCH($B:$B,'PGY4 AA Encounters IP OP Split'!$D:$D,0))),0)</f>
        <v>5130600.9501817003</v>
      </c>
      <c r="J444" s="9">
        <f>IFERROR(INDEX('PGY4 AA Encounters IP OP Split'!$M:$M,(MATCH($B:$B,'PGY4 AA Encounters IP OP Split'!$D:$D,0))),0)</f>
        <v>3414391.249540736</v>
      </c>
      <c r="K444" s="9">
        <f t="shared" si="24"/>
        <v>8544992.1997224353</v>
      </c>
      <c r="L444" s="71">
        <f>INDEX('Revised PGY4 Percent Increases'!J:J,(MATCH(H:H,'Revised PGY4 Percent Increases'!A:A,0)))</f>
        <v>0.62</v>
      </c>
      <c r="M444" s="9">
        <f t="shared" si="25"/>
        <v>5297895.1638279101</v>
      </c>
      <c r="N444" s="4">
        <f t="shared" si="26"/>
        <v>3180972.5891126543</v>
      </c>
      <c r="O444" s="4">
        <f t="shared" si="27"/>
        <v>2116922.5747152562</v>
      </c>
      <c r="P444" s="9">
        <f>IFERROR(INDEX('IP UPL Gap Data'!$I:$I,(MATCH($B:$B,'IP UPL Gap Data'!$D:$D,0))),0)</f>
        <v>7342783.1923299367</v>
      </c>
      <c r="Q444" s="9">
        <f>IFERROR(INDEX('IP UPL Gap Data'!$J:$J,(MATCH($B:$B,'IP UPL Gap Data'!$D:$D,0))),0)</f>
        <v>4574224.0518120807</v>
      </c>
      <c r="R444" s="9">
        <f>IFERROR(INDEX('OP UPL Gap Data'!G:G,(MATCH('UPL UHRIP Analysis by Provider'!$B:$B,'OP UPL Gap Data'!$D:$D,0))),0)</f>
        <v>4744262.777685646</v>
      </c>
      <c r="S444" s="9">
        <f>IFERROR(INDEX('OP UPL Gap Data'!H:H,(MATCH('UPL UHRIP Analysis by Provider'!$B:$B,'OP UPL Gap Data'!$D:$D,0))),0)</f>
        <v>2496886.3790939595</v>
      </c>
      <c r="T444" s="4">
        <f>IFERROR(INDEX('IP UPL Gap Data'!$H:$H,(MATCH($B:$B,'IP UPL Gap Data'!$D:$D,0))),0)</f>
        <v>2768559.140517856</v>
      </c>
      <c r="U444" s="4">
        <f>IFERROR(INDEX('OP UPL Gap Data'!I:I,(MATCH('UPL UHRIP Analysis by Provider'!B:B,'OP UPL Gap Data'!D:D,0))),0)</f>
        <v>2247376.3985916865</v>
      </c>
      <c r="V444" s="4">
        <f>IFERROR(INDEX('IP UPL Gap Data'!$N:$N,(MATCH($B:$B,'IP UPL Gap Data'!$D:$D,0))),0)</f>
        <v>0</v>
      </c>
    </row>
    <row r="445" spans="1:22">
      <c r="A445" s="10" t="s">
        <v>514</v>
      </c>
      <c r="B445" s="13" t="s">
        <v>514</v>
      </c>
      <c r="C445" s="11" t="s">
        <v>515</v>
      </c>
      <c r="D445" s="11"/>
      <c r="E445" s="12" t="s">
        <v>516</v>
      </c>
      <c r="F445" s="11" t="s">
        <v>226</v>
      </c>
      <c r="G445" s="11" t="s">
        <v>1634</v>
      </c>
      <c r="H445" s="13" t="s">
        <v>1651</v>
      </c>
      <c r="I445" s="9">
        <f>IFERROR(INDEX('PGY4 AA Encounters IP OP Split'!$L:$L,(MATCH($B:$B,'PGY4 AA Encounters IP OP Split'!$D:$D,0))),0)</f>
        <v>24075907.388954747</v>
      </c>
      <c r="J445" s="9">
        <f>IFERROR(INDEX('PGY4 AA Encounters IP OP Split'!$M:$M,(MATCH($B:$B,'PGY4 AA Encounters IP OP Split'!$D:$D,0))),0)</f>
        <v>4113809.0939551257</v>
      </c>
      <c r="K445" s="9">
        <f t="shared" si="24"/>
        <v>28189716.482909873</v>
      </c>
      <c r="L445" s="71">
        <f>INDEX('Revised PGY4 Percent Increases'!J:J,(MATCH(H:H,'Revised PGY4 Percent Increases'!A:A,0)))</f>
        <v>0.62</v>
      </c>
      <c r="M445" s="9">
        <f t="shared" si="25"/>
        <v>17477624.21940412</v>
      </c>
      <c r="N445" s="4">
        <f t="shared" si="26"/>
        <v>14927062.581151944</v>
      </c>
      <c r="O445" s="4">
        <f t="shared" si="27"/>
        <v>2550561.6382521777</v>
      </c>
      <c r="P445" s="9">
        <f>IFERROR(INDEX('IP UPL Gap Data'!$I:$I,(MATCH($B:$B,'IP UPL Gap Data'!$D:$D,0))),0)</f>
        <v>25927415.627115078</v>
      </c>
      <c r="Q445" s="9">
        <f>IFERROR(INDEX('IP UPL Gap Data'!$J:$J,(MATCH($B:$B,'IP UPL Gap Data'!$D:$D,0))),0)</f>
        <v>18685906.316979866</v>
      </c>
      <c r="R445" s="9">
        <f>IFERROR(INDEX('OP UPL Gap Data'!G:G,(MATCH('UPL UHRIP Analysis by Provider'!$B:$B,'OP UPL Gap Data'!$D:$D,0))),0)</f>
        <v>7863429.1107915994</v>
      </c>
      <c r="S445" s="9">
        <f>IFERROR(INDEX('OP UPL Gap Data'!H:H,(MATCH('UPL UHRIP Analysis by Provider'!$B:$B,'OP UPL Gap Data'!$D:$D,0))),0)</f>
        <v>3943373.8953020135</v>
      </c>
      <c r="T445" s="4">
        <f>IFERROR(INDEX('IP UPL Gap Data'!$H:$H,(MATCH($B:$B,'IP UPL Gap Data'!$D:$D,0))),0)</f>
        <v>7241509.3101352118</v>
      </c>
      <c r="U445" s="4">
        <f>IFERROR(INDEX('OP UPL Gap Data'!I:I,(MATCH('UPL UHRIP Analysis by Provider'!B:B,'OP UPL Gap Data'!D:D,0))),0)</f>
        <v>3920055.2154895859</v>
      </c>
      <c r="V445" s="4">
        <f>IFERROR(INDEX('IP UPL Gap Data'!$N:$N,(MATCH($B:$B,'IP UPL Gap Data'!$D:$D,0))),0)</f>
        <v>0</v>
      </c>
    </row>
    <row r="446" spans="1:22">
      <c r="A446" s="10" t="s">
        <v>559</v>
      </c>
      <c r="B446" s="13" t="s">
        <v>559</v>
      </c>
      <c r="C446" s="11" t="s">
        <v>560</v>
      </c>
      <c r="D446" s="11"/>
      <c r="E446" s="12" t="s">
        <v>561</v>
      </c>
      <c r="F446" s="11" t="s">
        <v>226</v>
      </c>
      <c r="G446" s="11" t="s">
        <v>1634</v>
      </c>
      <c r="H446" s="13" t="s">
        <v>1651</v>
      </c>
      <c r="I446" s="9">
        <f>IFERROR(INDEX('PGY4 AA Encounters IP OP Split'!$L:$L,(MATCH($B:$B,'PGY4 AA Encounters IP OP Split'!$D:$D,0))),0)</f>
        <v>44131.343117077071</v>
      </c>
      <c r="J446" s="9">
        <f>IFERROR(INDEX('PGY4 AA Encounters IP OP Split'!$M:$M,(MATCH($B:$B,'PGY4 AA Encounters IP OP Split'!$D:$D,0))),0)</f>
        <v>418520.50070828467</v>
      </c>
      <c r="K446" s="9">
        <f t="shared" si="24"/>
        <v>462651.84382536175</v>
      </c>
      <c r="L446" s="71">
        <f>INDEX('Revised PGY4 Percent Increases'!J:J,(MATCH(H:H,'Revised PGY4 Percent Increases'!A:A,0)))</f>
        <v>0.62</v>
      </c>
      <c r="M446" s="9">
        <f t="shared" si="25"/>
        <v>286844.14317172428</v>
      </c>
      <c r="N446" s="4">
        <f t="shared" si="26"/>
        <v>27361.432732587782</v>
      </c>
      <c r="O446" s="4">
        <f t="shared" si="27"/>
        <v>259482.71043913648</v>
      </c>
      <c r="P446" s="9">
        <f>IFERROR(INDEX('IP UPL Gap Data'!$I:$I,(MATCH($B:$B,'IP UPL Gap Data'!$D:$D,0))),0)</f>
        <v>51355.865186965668</v>
      </c>
      <c r="Q446" s="9">
        <f>IFERROR(INDEX('IP UPL Gap Data'!$J:$J,(MATCH($B:$B,'IP UPL Gap Data'!$D:$D,0))),0)</f>
        <v>50176.357651006707</v>
      </c>
      <c r="R446" s="9">
        <f>IFERROR(INDEX('OP UPL Gap Data'!G:G,(MATCH('UPL UHRIP Analysis by Provider'!$B:$B,'OP UPL Gap Data'!$D:$D,0))),0)</f>
        <v>1131413.4694321039</v>
      </c>
      <c r="S446" s="9">
        <f>IFERROR(INDEX('OP UPL Gap Data'!H:H,(MATCH('UPL UHRIP Analysis by Provider'!$B:$B,'OP UPL Gap Data'!$D:$D,0))),0)</f>
        <v>13767.778187919468</v>
      </c>
      <c r="T446" s="4">
        <f>IFERROR(INDEX('IP UPL Gap Data'!$H:$H,(MATCH($B:$B,'IP UPL Gap Data'!$D:$D,0))),0)</f>
        <v>1179.5075359589609</v>
      </c>
      <c r="U446" s="4">
        <f>IFERROR(INDEX('OP UPL Gap Data'!I:I,(MATCH('UPL UHRIP Analysis by Provider'!B:B,'OP UPL Gap Data'!D:D,0))),0)</f>
        <v>1117645.6912441845</v>
      </c>
      <c r="V446" s="4">
        <f>IFERROR(INDEX('IP UPL Gap Data'!$N:$N,(MATCH($B:$B,'IP UPL Gap Data'!$D:$D,0))),0)</f>
        <v>0</v>
      </c>
    </row>
    <row r="447" spans="1:22">
      <c r="A447" s="10" t="s">
        <v>1435</v>
      </c>
      <c r="B447" s="13" t="s">
        <v>1435</v>
      </c>
      <c r="C447" s="11" t="s">
        <v>1436</v>
      </c>
      <c r="D447" s="11"/>
      <c r="E447" s="12" t="s">
        <v>1437</v>
      </c>
      <c r="F447" s="11" t="s">
        <v>226</v>
      </c>
      <c r="G447" s="11" t="s">
        <v>1634</v>
      </c>
      <c r="H447" s="13" t="s">
        <v>1651</v>
      </c>
      <c r="I447" s="9">
        <f>IFERROR(INDEX('PGY4 AA Encounters IP OP Split'!$L:$L,(MATCH($B:$B,'PGY4 AA Encounters IP OP Split'!$D:$D,0))),0)</f>
        <v>354870.95444900758</v>
      </c>
      <c r="J447" s="9">
        <f>IFERROR(INDEX('PGY4 AA Encounters IP OP Split'!$M:$M,(MATCH($B:$B,'PGY4 AA Encounters IP OP Split'!$D:$D,0))),0)</f>
        <v>0</v>
      </c>
      <c r="K447" s="9">
        <f t="shared" si="24"/>
        <v>354870.95444900758</v>
      </c>
      <c r="L447" s="71">
        <f>INDEX('Revised PGY4 Percent Increases'!J:J,(MATCH(H:H,'Revised PGY4 Percent Increases'!A:A,0)))</f>
        <v>0.62</v>
      </c>
      <c r="M447" s="9">
        <f t="shared" si="25"/>
        <v>220019.99175838468</v>
      </c>
      <c r="N447" s="4">
        <f t="shared" si="26"/>
        <v>220019.99175838468</v>
      </c>
      <c r="O447" s="4">
        <f t="shared" si="27"/>
        <v>0</v>
      </c>
      <c r="P447" s="9">
        <f>IFERROR(INDEX('IP UPL Gap Data'!$I:$I,(MATCH($B:$B,'IP UPL Gap Data'!$D:$D,0))),0)</f>
        <v>182947.36431703842</v>
      </c>
      <c r="Q447" s="9">
        <f>IFERROR(INDEX('IP UPL Gap Data'!$J:$J,(MATCH($B:$B,'IP UPL Gap Data'!$D:$D,0))),0)</f>
        <v>146152.13758389262</v>
      </c>
      <c r="R447" s="9">
        <f>IFERROR(INDEX('OP UPL Gap Data'!G:G,(MATCH('UPL UHRIP Analysis by Provider'!$B:$B,'OP UPL Gap Data'!$D:$D,0))),0)</f>
        <v>0</v>
      </c>
      <c r="S447" s="9">
        <f>IFERROR(INDEX('OP UPL Gap Data'!H:H,(MATCH('UPL UHRIP Analysis by Provider'!$B:$B,'OP UPL Gap Data'!$D:$D,0))),0)</f>
        <v>0</v>
      </c>
      <c r="T447" s="4">
        <f>IFERROR(INDEX('IP UPL Gap Data'!$H:$H,(MATCH($B:$B,'IP UPL Gap Data'!$D:$D,0))),0)</f>
        <v>36795.226733145799</v>
      </c>
      <c r="U447" s="4">
        <f>IFERROR(INDEX('OP UPL Gap Data'!I:I,(MATCH('UPL UHRIP Analysis by Provider'!B:B,'OP UPL Gap Data'!D:D,0))),0)</f>
        <v>0</v>
      </c>
      <c r="V447" s="4">
        <f>IFERROR(INDEX('IP UPL Gap Data'!$N:$N,(MATCH($B:$B,'IP UPL Gap Data'!$D:$D,0))),0)</f>
        <v>0</v>
      </c>
    </row>
    <row r="448" spans="1:22" ht="23.5">
      <c r="A448" s="10" t="s">
        <v>1606</v>
      </c>
      <c r="B448" s="13" t="s">
        <v>1606</v>
      </c>
      <c r="C448" s="11" t="s">
        <v>1607</v>
      </c>
      <c r="D448" s="11"/>
      <c r="E448" s="12" t="s">
        <v>1608</v>
      </c>
      <c r="F448" s="11" t="s">
        <v>226</v>
      </c>
      <c r="G448" s="11" t="s">
        <v>1634</v>
      </c>
      <c r="H448" s="13" t="s">
        <v>1651</v>
      </c>
      <c r="I448" s="9">
        <f>IFERROR(INDEX('PGY4 AA Encounters IP OP Split'!$L:$L,(MATCH($B:$B,'PGY4 AA Encounters IP OP Split'!$D:$D,0))),0)</f>
        <v>226122.31293283502</v>
      </c>
      <c r="J448" s="9">
        <f>IFERROR(INDEX('PGY4 AA Encounters IP OP Split'!$M:$M,(MATCH($B:$B,'PGY4 AA Encounters IP OP Split'!$D:$D,0))),0)</f>
        <v>346.86522620548789</v>
      </c>
      <c r="K448" s="9">
        <f t="shared" si="24"/>
        <v>226469.17815904052</v>
      </c>
      <c r="L448" s="71">
        <f>INDEX('Revised PGY4 Percent Increases'!J:J,(MATCH(H:H,'Revised PGY4 Percent Increases'!A:A,0)))</f>
        <v>0.62</v>
      </c>
      <c r="M448" s="9">
        <f t="shared" si="25"/>
        <v>140410.89045860511</v>
      </c>
      <c r="N448" s="4">
        <f t="shared" si="26"/>
        <v>140195.83401835771</v>
      </c>
      <c r="O448" s="4">
        <f t="shared" si="27"/>
        <v>215.05644024740249</v>
      </c>
      <c r="P448" s="9">
        <f>IFERROR(INDEX('IP UPL Gap Data'!$I:$I,(MATCH($B:$B,'IP UPL Gap Data'!$D:$D,0))),0)</f>
        <v>0</v>
      </c>
      <c r="Q448" s="9">
        <f>IFERROR(INDEX('IP UPL Gap Data'!$J:$J,(MATCH($B:$B,'IP UPL Gap Data'!$D:$D,0))),0)</f>
        <v>0</v>
      </c>
      <c r="R448" s="9">
        <f>IFERROR(INDEX('OP UPL Gap Data'!G:G,(MATCH('UPL UHRIP Analysis by Provider'!$B:$B,'OP UPL Gap Data'!$D:$D,0))),0)</f>
        <v>0</v>
      </c>
      <c r="S448" s="9">
        <f>IFERROR(INDEX('OP UPL Gap Data'!H:H,(MATCH('UPL UHRIP Analysis by Provider'!$B:$B,'OP UPL Gap Data'!$D:$D,0))),0)</f>
        <v>0</v>
      </c>
      <c r="T448" s="4">
        <f>IFERROR(INDEX('IP UPL Gap Data'!$H:$H,(MATCH($B:$B,'IP UPL Gap Data'!$D:$D,0))),0)</f>
        <v>0</v>
      </c>
      <c r="U448" s="4">
        <f>IFERROR(INDEX('OP UPL Gap Data'!I:I,(MATCH('UPL UHRIP Analysis by Provider'!B:B,'OP UPL Gap Data'!D:D,0))),0)</f>
        <v>0</v>
      </c>
      <c r="V448" s="4">
        <f>IFERROR(INDEX('IP UPL Gap Data'!$N:$N,(MATCH($B:$B,'IP UPL Gap Data'!$D:$D,0))),0)</f>
        <v>0</v>
      </c>
    </row>
    <row r="449" spans="1:22" ht="23.5">
      <c r="A449" s="10" t="s">
        <v>1612</v>
      </c>
      <c r="B449" s="13" t="s">
        <v>1612</v>
      </c>
      <c r="C449" s="11" t="s">
        <v>1613</v>
      </c>
      <c r="D449" s="11"/>
      <c r="E449" s="12" t="s">
        <v>1614</v>
      </c>
      <c r="F449" s="11" t="s">
        <v>226</v>
      </c>
      <c r="G449" s="11" t="s">
        <v>1634</v>
      </c>
      <c r="H449" s="13" t="s">
        <v>1651</v>
      </c>
      <c r="I449" s="9">
        <f>IFERROR(INDEX('PGY4 AA Encounters IP OP Split'!$L:$L,(MATCH($B:$B,'PGY4 AA Encounters IP OP Split'!$D:$D,0))),0)</f>
        <v>0</v>
      </c>
      <c r="J449" s="9">
        <f>IFERROR(INDEX('PGY4 AA Encounters IP OP Split'!$M:$M,(MATCH($B:$B,'PGY4 AA Encounters IP OP Split'!$D:$D,0))),0)</f>
        <v>0</v>
      </c>
      <c r="K449" s="9">
        <f t="shared" si="24"/>
        <v>0</v>
      </c>
      <c r="L449" s="71">
        <f>INDEX('Revised PGY4 Percent Increases'!J:J,(MATCH(H:H,'Revised PGY4 Percent Increases'!A:A,0)))</f>
        <v>0.62</v>
      </c>
      <c r="M449" s="9">
        <f t="shared" si="25"/>
        <v>0</v>
      </c>
      <c r="N449" s="4">
        <f t="shared" si="26"/>
        <v>0</v>
      </c>
      <c r="O449" s="4">
        <f t="shared" si="27"/>
        <v>0</v>
      </c>
      <c r="P449" s="9">
        <f>IFERROR(INDEX('IP UPL Gap Data'!$I:$I,(MATCH($B:$B,'IP UPL Gap Data'!$D:$D,0))),0)</f>
        <v>16831.65020146596</v>
      </c>
      <c r="Q449" s="9">
        <f>IFERROR(INDEX('IP UPL Gap Data'!$J:$J,(MATCH($B:$B,'IP UPL Gap Data'!$D:$D,0))),0)</f>
        <v>9115.1212751677849</v>
      </c>
      <c r="R449" s="9">
        <f>IFERROR(INDEX('OP UPL Gap Data'!G:G,(MATCH('UPL UHRIP Analysis by Provider'!$B:$B,'OP UPL Gap Data'!$D:$D,0))),0)</f>
        <v>0</v>
      </c>
      <c r="S449" s="9">
        <f>IFERROR(INDEX('OP UPL Gap Data'!H:H,(MATCH('UPL UHRIP Analysis by Provider'!$B:$B,'OP UPL Gap Data'!$D:$D,0))),0)</f>
        <v>0</v>
      </c>
      <c r="T449" s="4">
        <f>IFERROR(INDEX('IP UPL Gap Data'!$H:$H,(MATCH($B:$B,'IP UPL Gap Data'!$D:$D,0))),0)</f>
        <v>7716.5289262981751</v>
      </c>
      <c r="U449" s="4">
        <f>IFERROR(INDEX('OP UPL Gap Data'!I:I,(MATCH('UPL UHRIP Analysis by Provider'!B:B,'OP UPL Gap Data'!D:D,0))),0)</f>
        <v>0</v>
      </c>
      <c r="V449" s="4">
        <f>IFERROR(INDEX('IP UPL Gap Data'!$N:$N,(MATCH($B:$B,'IP UPL Gap Data'!$D:$D,0))),0)</f>
        <v>0</v>
      </c>
    </row>
    <row r="450" spans="1:22">
      <c r="A450" s="10" t="s">
        <v>76</v>
      </c>
      <c r="B450" s="13" t="s">
        <v>76</v>
      </c>
      <c r="C450" s="11" t="s">
        <v>77</v>
      </c>
      <c r="D450" s="11"/>
      <c r="E450" s="12" t="s">
        <v>78</v>
      </c>
      <c r="F450" s="11" t="s">
        <v>1529</v>
      </c>
      <c r="G450" s="11" t="s">
        <v>1634</v>
      </c>
      <c r="H450" s="13" t="s">
        <v>1635</v>
      </c>
      <c r="I450" s="9">
        <f>IFERROR(INDEX('PGY4 AA Encounters IP OP Split'!$L:$L,(MATCH($B:$B,'PGY4 AA Encounters IP OP Split'!$D:$D,0))),0)</f>
        <v>1660382.0457046358</v>
      </c>
      <c r="J450" s="9">
        <f>IFERROR(INDEX('PGY4 AA Encounters IP OP Split'!$M:$M,(MATCH($B:$B,'PGY4 AA Encounters IP OP Split'!$D:$D,0))),0)</f>
        <v>2177735.0966233099</v>
      </c>
      <c r="K450" s="9">
        <f t="shared" ref="K450:K513" si="28">I450+J450</f>
        <v>3838117.1423279457</v>
      </c>
      <c r="L450" s="71">
        <f>INDEX('Revised PGY4 Percent Increases'!J:J,(MATCH(H:H,'Revised PGY4 Percent Increases'!A:A,0)))</f>
        <v>0.62</v>
      </c>
      <c r="M450" s="9">
        <f t="shared" ref="M450:M513" si="29">(I450+J450)*L450</f>
        <v>2379632.6282433262</v>
      </c>
      <c r="N450" s="4">
        <f t="shared" ref="N450:N513" si="30">L450*I450</f>
        <v>1029436.8683368742</v>
      </c>
      <c r="O450" s="4">
        <f t="shared" ref="O450:O513" si="31">L450*J450</f>
        <v>1350195.7599064521</v>
      </c>
      <c r="P450" s="9">
        <f>IFERROR(INDEX('IP UPL Gap Data'!$I:$I,(MATCH($B:$B,'IP UPL Gap Data'!$D:$D,0))),0)</f>
        <v>2032316.6803476808</v>
      </c>
      <c r="Q450" s="9">
        <f>IFERROR(INDEX('IP UPL Gap Data'!$J:$J,(MATCH($B:$B,'IP UPL Gap Data'!$D:$D,0))),0)</f>
        <v>1764256.8900000001</v>
      </c>
      <c r="R450" s="9">
        <f>IFERROR(INDEX('OP UPL Gap Data'!G:G,(MATCH('UPL UHRIP Analysis by Provider'!$B:$B,'OP UPL Gap Data'!$D:$D,0))),0)</f>
        <v>3321506.4028690984</v>
      </c>
      <c r="S450" s="9">
        <f>IFERROR(INDEX('OP UPL Gap Data'!H:H,(MATCH('UPL UHRIP Analysis by Provider'!$B:$B,'OP UPL Gap Data'!$D:$D,0))),0)</f>
        <v>1602113.2378260868</v>
      </c>
      <c r="T450" s="4">
        <f>IFERROR(INDEX('IP UPL Gap Data'!$H:$H,(MATCH($B:$B,'IP UPL Gap Data'!$D:$D,0))),0)</f>
        <v>268059.79034768068</v>
      </c>
      <c r="U450" s="4">
        <f>IFERROR(INDEX('OP UPL Gap Data'!I:I,(MATCH('UPL UHRIP Analysis by Provider'!B:B,'OP UPL Gap Data'!D:D,0))),0)</f>
        <v>1719393.1650430115</v>
      </c>
      <c r="V450" s="4">
        <f>IFERROR(INDEX('IP UPL Gap Data'!$N:$N,(MATCH($B:$B,'IP UPL Gap Data'!$D:$D,0))),0)</f>
        <v>0</v>
      </c>
    </row>
    <row r="451" spans="1:22" ht="23.5">
      <c r="A451" s="10" t="s">
        <v>610</v>
      </c>
      <c r="B451" s="13" t="s">
        <v>610</v>
      </c>
      <c r="C451" s="11" t="s">
        <v>611</v>
      </c>
      <c r="D451" s="11"/>
      <c r="E451" s="12" t="s">
        <v>612</v>
      </c>
      <c r="F451" s="11" t="s">
        <v>1529</v>
      </c>
      <c r="G451" s="11" t="s">
        <v>1634</v>
      </c>
      <c r="H451" s="13" t="s">
        <v>1635</v>
      </c>
      <c r="I451" s="9">
        <f>IFERROR(INDEX('PGY4 AA Encounters IP OP Split'!$L:$L,(MATCH($B:$B,'PGY4 AA Encounters IP OP Split'!$D:$D,0))),0)</f>
        <v>1902607.6025467042</v>
      </c>
      <c r="J451" s="9">
        <f>IFERROR(INDEX('PGY4 AA Encounters IP OP Split'!$M:$M,(MATCH($B:$B,'PGY4 AA Encounters IP OP Split'!$D:$D,0))),0)</f>
        <v>1934143.9089315841</v>
      </c>
      <c r="K451" s="9">
        <f t="shared" si="28"/>
        <v>3836751.5114782881</v>
      </c>
      <c r="L451" s="71">
        <f>INDEX('Revised PGY4 Percent Increases'!J:J,(MATCH(H:H,'Revised PGY4 Percent Increases'!A:A,0)))</f>
        <v>0.62</v>
      </c>
      <c r="M451" s="9">
        <f t="shared" si="29"/>
        <v>2378785.9371165386</v>
      </c>
      <c r="N451" s="4">
        <f t="shared" si="30"/>
        <v>1179616.7135789567</v>
      </c>
      <c r="O451" s="4">
        <f t="shared" si="31"/>
        <v>1199169.2235375822</v>
      </c>
      <c r="P451" s="9">
        <f>IFERROR(INDEX('IP UPL Gap Data'!$I:$I,(MATCH($B:$B,'IP UPL Gap Data'!$D:$D,0))),0)</f>
        <v>2804196.2104956675</v>
      </c>
      <c r="Q451" s="9">
        <f>IFERROR(INDEX('IP UPL Gap Data'!$J:$J,(MATCH($B:$B,'IP UPL Gap Data'!$D:$D,0))),0)</f>
        <v>1973377.2102173911</v>
      </c>
      <c r="R451" s="9">
        <f>IFERROR(INDEX('OP UPL Gap Data'!G:G,(MATCH('UPL UHRIP Analysis by Provider'!$B:$B,'OP UPL Gap Data'!$D:$D,0))),0)</f>
        <v>2246458.4714394934</v>
      </c>
      <c r="S451" s="9">
        <f>IFERROR(INDEX('OP UPL Gap Data'!H:H,(MATCH('UPL UHRIP Analysis by Provider'!$B:$B,'OP UPL Gap Data'!$D:$D,0))),0)</f>
        <v>1697956.1528260869</v>
      </c>
      <c r="T451" s="4">
        <f>IFERROR(INDEX('IP UPL Gap Data'!$H:$H,(MATCH($B:$B,'IP UPL Gap Data'!$D:$D,0))),0)</f>
        <v>830819.00027827639</v>
      </c>
      <c r="U451" s="4">
        <f>IFERROR(INDEX('OP UPL Gap Data'!I:I,(MATCH('UPL UHRIP Analysis by Provider'!B:B,'OP UPL Gap Data'!D:D,0))),0)</f>
        <v>548502.3186134065</v>
      </c>
      <c r="V451" s="4">
        <f>IFERROR(INDEX('IP UPL Gap Data'!$N:$N,(MATCH($B:$B,'IP UPL Gap Data'!$D:$D,0))),0)</f>
        <v>0</v>
      </c>
    </row>
    <row r="452" spans="1:22" ht="23.5">
      <c r="A452" s="10" t="s">
        <v>616</v>
      </c>
      <c r="B452" s="13" t="s">
        <v>616</v>
      </c>
      <c r="C452" s="11" t="s">
        <v>617</v>
      </c>
      <c r="D452" s="11"/>
      <c r="E452" s="12" t="s">
        <v>618</v>
      </c>
      <c r="F452" s="11" t="s">
        <v>1529</v>
      </c>
      <c r="G452" s="11" t="s">
        <v>1634</v>
      </c>
      <c r="H452" s="13" t="s">
        <v>1635</v>
      </c>
      <c r="I452" s="9">
        <f>IFERROR(INDEX('PGY4 AA Encounters IP OP Split'!$L:$L,(MATCH($B:$B,'PGY4 AA Encounters IP OP Split'!$D:$D,0))),0)</f>
        <v>1951323.0997578246</v>
      </c>
      <c r="J452" s="9">
        <f>IFERROR(INDEX('PGY4 AA Encounters IP OP Split'!$M:$M,(MATCH($B:$B,'PGY4 AA Encounters IP OP Split'!$D:$D,0))),0)</f>
        <v>1520239.2563307681</v>
      </c>
      <c r="K452" s="9">
        <f t="shared" si="28"/>
        <v>3471562.3560885927</v>
      </c>
      <c r="L452" s="71">
        <f>INDEX('Revised PGY4 Percent Increases'!J:J,(MATCH(H:H,'Revised PGY4 Percent Increases'!A:A,0)))</f>
        <v>0.62</v>
      </c>
      <c r="M452" s="9">
        <f t="shared" si="29"/>
        <v>2152368.6607749276</v>
      </c>
      <c r="N452" s="4">
        <f t="shared" si="30"/>
        <v>1209820.3218498512</v>
      </c>
      <c r="O452" s="4">
        <f t="shared" si="31"/>
        <v>942548.33892507618</v>
      </c>
      <c r="P452" s="9">
        <f>IFERROR(INDEX('IP UPL Gap Data'!$I:$I,(MATCH($B:$B,'IP UPL Gap Data'!$D:$D,0))),0)</f>
        <v>1822429.7416227811</v>
      </c>
      <c r="Q452" s="9">
        <f>IFERROR(INDEX('IP UPL Gap Data'!$J:$J,(MATCH($B:$B,'IP UPL Gap Data'!$D:$D,0))),0)</f>
        <v>1755603.2615217392</v>
      </c>
      <c r="R452" s="9">
        <f>IFERROR(INDEX('OP UPL Gap Data'!G:G,(MATCH('UPL UHRIP Analysis by Provider'!$B:$B,'OP UPL Gap Data'!$D:$D,0))),0)</f>
        <v>1865188.7120950785</v>
      </c>
      <c r="S452" s="9">
        <f>IFERROR(INDEX('OP UPL Gap Data'!H:H,(MATCH('UPL UHRIP Analysis by Provider'!$B:$B,'OP UPL Gap Data'!$D:$D,0))),0)</f>
        <v>1157561.4582608696</v>
      </c>
      <c r="T452" s="4">
        <f>IFERROR(INDEX('IP UPL Gap Data'!$H:$H,(MATCH($B:$B,'IP UPL Gap Data'!$D:$D,0))),0)</f>
        <v>66826.480101041961</v>
      </c>
      <c r="U452" s="4">
        <f>IFERROR(INDEX('OP UPL Gap Data'!I:I,(MATCH('UPL UHRIP Analysis by Provider'!B:B,'OP UPL Gap Data'!D:D,0))),0)</f>
        <v>707627.25383420894</v>
      </c>
      <c r="V452" s="4">
        <f>IFERROR(INDEX('IP UPL Gap Data'!$N:$N,(MATCH($B:$B,'IP UPL Gap Data'!$D:$D,0))),0)</f>
        <v>0</v>
      </c>
    </row>
    <row r="453" spans="1:22">
      <c r="A453" s="10" t="s">
        <v>199</v>
      </c>
      <c r="B453" s="13" t="s">
        <v>199</v>
      </c>
      <c r="C453" s="11" t="s">
        <v>200</v>
      </c>
      <c r="D453" s="11"/>
      <c r="E453" s="12" t="s">
        <v>201</v>
      </c>
      <c r="F453" s="11" t="s">
        <v>1620</v>
      </c>
      <c r="G453" s="11" t="s">
        <v>1634</v>
      </c>
      <c r="H453" s="13" t="s">
        <v>1650</v>
      </c>
      <c r="I453" s="9">
        <f>IFERROR(INDEX('PGY4 AA Encounters IP OP Split'!$L:$L,(MATCH($B:$B,'PGY4 AA Encounters IP OP Split'!$D:$D,0))),0)</f>
        <v>39287.2117747991</v>
      </c>
      <c r="J453" s="9">
        <f>IFERROR(INDEX('PGY4 AA Encounters IP OP Split'!$M:$M,(MATCH($B:$B,'PGY4 AA Encounters IP OP Split'!$D:$D,0))),0)</f>
        <v>728677.4058889146</v>
      </c>
      <c r="K453" s="9">
        <f t="shared" si="28"/>
        <v>767964.61766371364</v>
      </c>
      <c r="L453" s="71">
        <f>INDEX('Revised PGY4 Percent Increases'!J:J,(MATCH(H:H,'Revised PGY4 Percent Increases'!A:A,0)))</f>
        <v>0.62</v>
      </c>
      <c r="M453" s="9">
        <f t="shared" si="29"/>
        <v>476138.06295150245</v>
      </c>
      <c r="N453" s="4">
        <f t="shared" si="30"/>
        <v>24358.071300375443</v>
      </c>
      <c r="O453" s="4">
        <f t="shared" si="31"/>
        <v>451779.99165112706</v>
      </c>
      <c r="P453" s="9">
        <f>IFERROR(INDEX('IP UPL Gap Data'!$I:$I,(MATCH($B:$B,'IP UPL Gap Data'!$D:$D,0))),0)</f>
        <v>87466.137419847524</v>
      </c>
      <c r="Q453" s="9">
        <f>IFERROR(INDEX('IP UPL Gap Data'!$J:$J,(MATCH($B:$B,'IP UPL Gap Data'!$D:$D,0))),0)</f>
        <v>6995.3613559322112</v>
      </c>
      <c r="R453" s="9">
        <f>IFERROR(INDEX('OP UPL Gap Data'!G:G,(MATCH('UPL UHRIP Analysis by Provider'!$B:$B,'OP UPL Gap Data'!$D:$D,0))),0)</f>
        <v>750303.44269213569</v>
      </c>
      <c r="S453" s="9">
        <f>IFERROR(INDEX('OP UPL Gap Data'!H:H,(MATCH('UPL UHRIP Analysis by Provider'!$B:$B,'OP UPL Gap Data'!$D:$D,0))),0)</f>
        <v>801159.65296610165</v>
      </c>
      <c r="T453" s="4">
        <f>IFERROR(INDEX('IP UPL Gap Data'!$H:$H,(MATCH($B:$B,'IP UPL Gap Data'!$D:$D,0))),0)</f>
        <v>80470.776063915313</v>
      </c>
      <c r="U453" s="4">
        <f>IFERROR(INDEX('OP UPL Gap Data'!I:I,(MATCH('UPL UHRIP Analysis by Provider'!B:B,'OP UPL Gap Data'!D:D,0))),0)</f>
        <v>-50856.21027396596</v>
      </c>
      <c r="V453" s="4">
        <f>IFERROR(INDEX('IP UPL Gap Data'!$N:$N,(MATCH($B:$B,'IP UPL Gap Data'!$D:$D,0))),0)</f>
        <v>0</v>
      </c>
    </row>
    <row r="454" spans="1:22">
      <c r="A454" s="10" t="s">
        <v>862</v>
      </c>
      <c r="B454" s="13" t="s">
        <v>862</v>
      </c>
      <c r="C454" s="11" t="s">
        <v>863</v>
      </c>
      <c r="D454" s="11"/>
      <c r="E454" s="12" t="s">
        <v>864</v>
      </c>
      <c r="F454" s="11" t="s">
        <v>1620</v>
      </c>
      <c r="G454" s="11" t="s">
        <v>1634</v>
      </c>
      <c r="H454" s="13" t="s">
        <v>1650</v>
      </c>
      <c r="I454" s="9">
        <f>IFERROR(INDEX('PGY4 AA Encounters IP OP Split'!$L:$L,(MATCH($B:$B,'PGY4 AA Encounters IP OP Split'!$D:$D,0))),0)</f>
        <v>752322.91489859542</v>
      </c>
      <c r="J454" s="9">
        <f>IFERROR(INDEX('PGY4 AA Encounters IP OP Split'!$M:$M,(MATCH($B:$B,'PGY4 AA Encounters IP OP Split'!$D:$D,0))),0)</f>
        <v>711798.22682012699</v>
      </c>
      <c r="K454" s="9">
        <f t="shared" si="28"/>
        <v>1464121.1417187224</v>
      </c>
      <c r="L454" s="71">
        <f>INDEX('Revised PGY4 Percent Increases'!J:J,(MATCH(H:H,'Revised PGY4 Percent Increases'!A:A,0)))</f>
        <v>0.62</v>
      </c>
      <c r="M454" s="9">
        <f t="shared" si="29"/>
        <v>907755.10786560795</v>
      </c>
      <c r="N454" s="4">
        <f t="shared" si="30"/>
        <v>466440.20723712916</v>
      </c>
      <c r="O454" s="4">
        <f t="shared" si="31"/>
        <v>441314.90062847873</v>
      </c>
      <c r="P454" s="9">
        <f>IFERROR(INDEX('IP UPL Gap Data'!$I:$I,(MATCH($B:$B,'IP UPL Gap Data'!$D:$D,0))),0)</f>
        <v>1152940.477957316</v>
      </c>
      <c r="Q454" s="9">
        <f>IFERROR(INDEX('IP UPL Gap Data'!$J:$J,(MATCH($B:$B,'IP UPL Gap Data'!$D:$D,0))),0)</f>
        <v>957975.84686440683</v>
      </c>
      <c r="R454" s="9">
        <f>IFERROR(INDEX('OP UPL Gap Data'!G:G,(MATCH('UPL UHRIP Analysis by Provider'!$B:$B,'OP UPL Gap Data'!$D:$D,0))),0)</f>
        <v>192812.78967506281</v>
      </c>
      <c r="S454" s="9">
        <f>IFERROR(INDEX('OP UPL Gap Data'!H:H,(MATCH('UPL UHRIP Analysis by Provider'!$B:$B,'OP UPL Gap Data'!$D:$D,0))),0)</f>
        <v>436490.90644067811</v>
      </c>
      <c r="T454" s="4">
        <f>IFERROR(INDEX('IP UPL Gap Data'!$H:$H,(MATCH($B:$B,'IP UPL Gap Data'!$D:$D,0))),0)</f>
        <v>194964.63109290914</v>
      </c>
      <c r="U454" s="4">
        <f>IFERROR(INDEX('OP UPL Gap Data'!I:I,(MATCH('UPL UHRIP Analysis by Provider'!B:B,'OP UPL Gap Data'!D:D,0))),0)</f>
        <v>-243678.1167656153</v>
      </c>
      <c r="V454" s="4">
        <f>IFERROR(INDEX('IP UPL Gap Data'!$N:$N,(MATCH($B:$B,'IP UPL Gap Data'!$D:$D,0))),0)</f>
        <v>0</v>
      </c>
    </row>
    <row r="455" spans="1:22">
      <c r="A455" s="10" t="s">
        <v>1003</v>
      </c>
      <c r="B455" s="13" t="s">
        <v>1003</v>
      </c>
      <c r="C455" s="11" t="s">
        <v>1004</v>
      </c>
      <c r="D455" s="11"/>
      <c r="E455" s="12" t="s">
        <v>1005</v>
      </c>
      <c r="F455" s="11" t="s">
        <v>1620</v>
      </c>
      <c r="G455" s="11" t="s">
        <v>1634</v>
      </c>
      <c r="H455" s="13" t="s">
        <v>1650</v>
      </c>
      <c r="I455" s="9">
        <f>IFERROR(INDEX('PGY4 AA Encounters IP OP Split'!$L:$L,(MATCH($B:$B,'PGY4 AA Encounters IP OP Split'!$D:$D,0))),0)</f>
        <v>84152.100760233414</v>
      </c>
      <c r="J455" s="9">
        <f>IFERROR(INDEX('PGY4 AA Encounters IP OP Split'!$M:$M,(MATCH($B:$B,'PGY4 AA Encounters IP OP Split'!$D:$D,0))),0)</f>
        <v>418640.85228771495</v>
      </c>
      <c r="K455" s="9">
        <f t="shared" si="28"/>
        <v>502792.95304794837</v>
      </c>
      <c r="L455" s="71">
        <f>INDEX('Revised PGY4 Percent Increases'!J:J,(MATCH(H:H,'Revised PGY4 Percent Increases'!A:A,0)))</f>
        <v>0.62</v>
      </c>
      <c r="M455" s="9">
        <f t="shared" si="29"/>
        <v>311731.63088972797</v>
      </c>
      <c r="N455" s="4">
        <f t="shared" si="30"/>
        <v>52174.302471344716</v>
      </c>
      <c r="O455" s="4">
        <f t="shared" si="31"/>
        <v>259557.32841838326</v>
      </c>
      <c r="P455" s="9">
        <f>IFERROR(INDEX('IP UPL Gap Data'!$I:$I,(MATCH($B:$B,'IP UPL Gap Data'!$D:$D,0))),0)</f>
        <v>115016.00941735799</v>
      </c>
      <c r="Q455" s="9">
        <f>IFERROR(INDEX('IP UPL Gap Data'!$J:$J,(MATCH($B:$B,'IP UPL Gap Data'!$D:$D,0))),0)</f>
        <v>17070.065084745758</v>
      </c>
      <c r="R455" s="9">
        <f>IFERROR(INDEX('OP UPL Gap Data'!G:G,(MATCH('UPL UHRIP Analysis by Provider'!$B:$B,'OP UPL Gap Data'!$D:$D,0))),0)</f>
        <v>137821.63425830746</v>
      </c>
      <c r="S455" s="9">
        <f>IFERROR(INDEX('OP UPL Gap Data'!H:H,(MATCH('UPL UHRIP Analysis by Provider'!$B:$B,'OP UPL Gap Data'!$D:$D,0))),0)</f>
        <v>260867.76940677967</v>
      </c>
      <c r="T455" s="4">
        <f>IFERROR(INDEX('IP UPL Gap Data'!$H:$H,(MATCH($B:$B,'IP UPL Gap Data'!$D:$D,0))),0)</f>
        <v>97945.944332612227</v>
      </c>
      <c r="U455" s="4">
        <f>IFERROR(INDEX('OP UPL Gap Data'!I:I,(MATCH('UPL UHRIP Analysis by Provider'!B:B,'OP UPL Gap Data'!D:D,0))),0)</f>
        <v>-123046.13514847221</v>
      </c>
      <c r="V455" s="4">
        <f>IFERROR(INDEX('IP UPL Gap Data'!$N:$N,(MATCH($B:$B,'IP UPL Gap Data'!$D:$D,0))),0)</f>
        <v>0</v>
      </c>
    </row>
    <row r="456" spans="1:22" ht="23.5">
      <c r="A456" s="10" t="s">
        <v>736</v>
      </c>
      <c r="B456" s="13" t="s">
        <v>1669</v>
      </c>
      <c r="C456" s="11" t="s">
        <v>737</v>
      </c>
      <c r="D456" s="11"/>
      <c r="E456" s="12" t="s">
        <v>738</v>
      </c>
      <c r="F456" s="11" t="s">
        <v>1667</v>
      </c>
      <c r="G456" s="11" t="s">
        <v>1634</v>
      </c>
      <c r="H456" s="13" t="s">
        <v>1670</v>
      </c>
      <c r="I456" s="9">
        <f>IFERROR(INDEX('PGY4 AA Encounters IP OP Split'!$L:$L,(MATCH($B:$B,'PGY4 AA Encounters IP OP Split'!$D:$D,0))),0)</f>
        <v>20075667.794182107</v>
      </c>
      <c r="J456" s="9">
        <f>IFERROR(INDEX('PGY4 AA Encounters IP OP Split'!$M:$M,(MATCH($B:$B,'PGY4 AA Encounters IP OP Split'!$D:$D,0))),0)</f>
        <v>8319203.0730744675</v>
      </c>
      <c r="K456" s="9">
        <f t="shared" si="28"/>
        <v>28394870.867256574</v>
      </c>
      <c r="L456" s="71">
        <f>INDEX('Revised PGY4 Percent Increases'!J:J,(MATCH(H:H,'Revised PGY4 Percent Increases'!A:A,0)))</f>
        <v>0.62</v>
      </c>
      <c r="M456" s="9">
        <f t="shared" si="29"/>
        <v>17604819.937699076</v>
      </c>
      <c r="N456" s="4">
        <f t="shared" si="30"/>
        <v>12446914.032392906</v>
      </c>
      <c r="O456" s="4">
        <f t="shared" si="31"/>
        <v>5157905.9053061698</v>
      </c>
      <c r="P456" s="9">
        <f>IFERROR(INDEX('IP UPL Gap Data'!$I:$I,(MATCH($B:$B,'IP UPL Gap Data'!$D:$D,0))),0)</f>
        <v>30856483.968388952</v>
      </c>
      <c r="Q456" s="9">
        <f>IFERROR(INDEX('IP UPL Gap Data'!$J:$J,(MATCH($B:$B,'IP UPL Gap Data'!$D:$D,0))),0)</f>
        <v>19163748.296375841</v>
      </c>
      <c r="R456" s="9">
        <f>IFERROR(INDEX('OP UPL Gap Data'!G:G,(MATCH('UPL UHRIP Analysis by Provider'!$B:$B,'OP UPL Gap Data'!$D:$D,0))),0)</f>
        <v>16701818.349240072</v>
      </c>
      <c r="S456" s="9">
        <f>IFERROR(INDEX('OP UPL Gap Data'!H:H,(MATCH('UPL UHRIP Analysis by Provider'!$B:$B,'OP UPL Gap Data'!$D:$D,0))),0)</f>
        <v>6650295.8686912758</v>
      </c>
      <c r="T456" s="4">
        <f>IFERROR(INDEX('IP UPL Gap Data'!$H:$H,(MATCH($B:$B,'IP UPL Gap Data'!$D:$D,0))),0)</f>
        <v>-5267100.7679868862</v>
      </c>
      <c r="U456" s="4">
        <f>IFERROR(INDEX('OP UPL Gap Data'!I:I,(MATCH('UPL UHRIP Analysis by Provider'!B:B,'OP UPL Gap Data'!D:D,0))),0)</f>
        <v>10051522.480548795</v>
      </c>
      <c r="V456" s="4">
        <f>IFERROR(INDEX('IP UPL Gap Data'!$N:$N,(MATCH($B:$B,'IP UPL Gap Data'!$D:$D,0))),0)</f>
        <v>16959836.439999998</v>
      </c>
    </row>
    <row r="457" spans="1:22">
      <c r="A457" s="10" t="s">
        <v>88</v>
      </c>
      <c r="B457" s="13" t="s">
        <v>88</v>
      </c>
      <c r="C457" s="11" t="s">
        <v>89</v>
      </c>
      <c r="D457" s="11"/>
      <c r="E457" s="12" t="s">
        <v>90</v>
      </c>
      <c r="F457" s="11" t="s">
        <v>1630</v>
      </c>
      <c r="G457" s="11" t="s">
        <v>1404</v>
      </c>
      <c r="H457" s="13" t="s">
        <v>1638</v>
      </c>
      <c r="I457" s="9">
        <f>IFERROR(INDEX('PGY4 AA Encounters IP OP Split'!$L:$L,(MATCH($B:$B,'PGY4 AA Encounters IP OP Split'!$D:$D,0))),0)</f>
        <v>111933478.08378111</v>
      </c>
      <c r="J457" s="9">
        <f>IFERROR(INDEX('PGY4 AA Encounters IP OP Split'!$M:$M,(MATCH($B:$B,'PGY4 AA Encounters IP OP Split'!$D:$D,0))),0)</f>
        <v>66690485.219474673</v>
      </c>
      <c r="K457" s="9">
        <f t="shared" si="28"/>
        <v>178623963.3032558</v>
      </c>
      <c r="L457" s="71">
        <f>INDEX('Revised PGY4 Percent Increases'!J:J,(MATCH(H:H,'Revised PGY4 Percent Increases'!A:A,0)))</f>
        <v>0.53</v>
      </c>
      <c r="M457" s="9">
        <f t="shared" si="29"/>
        <v>94670700.550725579</v>
      </c>
      <c r="N457" s="4">
        <f t="shared" si="30"/>
        <v>59324743.384403989</v>
      </c>
      <c r="O457" s="4">
        <f t="shared" si="31"/>
        <v>35345957.166321576</v>
      </c>
      <c r="P457" s="9">
        <f>IFERROR(INDEX('IP UPL Gap Data'!$I:$I,(MATCH($B:$B,'IP UPL Gap Data'!$D:$D,0))),0)</f>
        <v>118168985.31048501</v>
      </c>
      <c r="Q457" s="9">
        <f>IFERROR(INDEX('IP UPL Gap Data'!$J:$J,(MATCH($B:$B,'IP UPL Gap Data'!$D:$D,0))),0)</f>
        <v>98533999.684705883</v>
      </c>
      <c r="R457" s="9">
        <f>IFERROR(INDEX('OP UPL Gap Data'!G:G,(MATCH('UPL UHRIP Analysis by Provider'!$B:$B,'OP UPL Gap Data'!$D:$D,0))),0)</f>
        <v>53181647.609922282</v>
      </c>
      <c r="S457" s="9">
        <f>IFERROR(INDEX('OP UPL Gap Data'!H:H,(MATCH('UPL UHRIP Analysis by Provider'!$B:$B,'OP UPL Gap Data'!$D:$D,0))),0)</f>
        <v>47498452.601078436</v>
      </c>
      <c r="T457" s="4">
        <f>IFERROR(INDEX('IP UPL Gap Data'!$H:$H,(MATCH($B:$B,'IP UPL Gap Data'!$D:$D,0))),0)</f>
        <v>19634985.625779122</v>
      </c>
      <c r="U457" s="4">
        <f>IFERROR(INDEX('OP UPL Gap Data'!I:I,(MATCH('UPL UHRIP Analysis by Provider'!B:B,'OP UPL Gap Data'!D:D,0))),0)</f>
        <v>5683195.0088438466</v>
      </c>
      <c r="V457" s="4">
        <f>IFERROR(INDEX('IP UPL Gap Data'!$N:$N,(MATCH($B:$B,'IP UPL Gap Data'!$D:$D,0))),0)</f>
        <v>0</v>
      </c>
    </row>
    <row r="458" spans="1:22">
      <c r="A458" s="10" t="s">
        <v>1245</v>
      </c>
      <c r="B458" s="13" t="s">
        <v>1245</v>
      </c>
      <c r="C458" s="11" t="s">
        <v>1246</v>
      </c>
      <c r="D458" s="11"/>
      <c r="E458" s="12" t="s">
        <v>1247</v>
      </c>
      <c r="F458" s="11" t="s">
        <v>1209</v>
      </c>
      <c r="G458" s="11" t="s">
        <v>1404</v>
      </c>
      <c r="H458" s="13" t="s">
        <v>1697</v>
      </c>
      <c r="I458" s="9">
        <f>IFERROR(INDEX('PGY4 AA Encounters IP OP Split'!$L:$L,(MATCH($B:$B,'PGY4 AA Encounters IP OP Split'!$D:$D,0))),0)</f>
        <v>0</v>
      </c>
      <c r="J458" s="9">
        <f>IFERROR(INDEX('PGY4 AA Encounters IP OP Split'!$M:$M,(MATCH($B:$B,'PGY4 AA Encounters IP OP Split'!$D:$D,0))),0)</f>
        <v>1137.1813054636809</v>
      </c>
      <c r="K458" s="9">
        <f t="shared" si="28"/>
        <v>1137.1813054636809</v>
      </c>
      <c r="L458" s="71">
        <f>INDEX('Revised PGY4 Percent Increases'!J:J,(MATCH(H:H,'Revised PGY4 Percent Increases'!A:A,0)))</f>
        <v>0.33</v>
      </c>
      <c r="M458" s="9">
        <f t="shared" si="29"/>
        <v>375.26983080301471</v>
      </c>
      <c r="N458" s="4">
        <f t="shared" si="30"/>
        <v>0</v>
      </c>
      <c r="O458" s="4">
        <f t="shared" si="31"/>
        <v>375.26983080301471</v>
      </c>
      <c r="P458" s="9">
        <f>IFERROR(INDEX('IP UPL Gap Data'!$I:$I,(MATCH($B:$B,'IP UPL Gap Data'!$D:$D,0))),0)</f>
        <v>0</v>
      </c>
      <c r="Q458" s="9">
        <f>IFERROR(INDEX('IP UPL Gap Data'!$J:$J,(MATCH($B:$B,'IP UPL Gap Data'!$D:$D,0))),0)</f>
        <v>0</v>
      </c>
      <c r="R458" s="9">
        <f>IFERROR(INDEX('OP UPL Gap Data'!G:G,(MATCH('UPL UHRIP Analysis by Provider'!$B:$B,'OP UPL Gap Data'!$D:$D,0))),0)</f>
        <v>0</v>
      </c>
      <c r="S458" s="9">
        <f>IFERROR(INDEX('OP UPL Gap Data'!H:H,(MATCH('UPL UHRIP Analysis by Provider'!$B:$B,'OP UPL Gap Data'!$D:$D,0))),0)</f>
        <v>0</v>
      </c>
      <c r="T458" s="4">
        <f>IFERROR(INDEX('IP UPL Gap Data'!$H:$H,(MATCH($B:$B,'IP UPL Gap Data'!$D:$D,0))),0)</f>
        <v>0</v>
      </c>
      <c r="U458" s="4">
        <f>IFERROR(INDEX('OP UPL Gap Data'!I:I,(MATCH('UPL UHRIP Analysis by Provider'!B:B,'OP UPL Gap Data'!D:D,0))),0)</f>
        <v>0</v>
      </c>
      <c r="V458" s="4">
        <f>IFERROR(INDEX('IP UPL Gap Data'!$N:$N,(MATCH($B:$B,'IP UPL Gap Data'!$D:$D,0))),0)</f>
        <v>0</v>
      </c>
    </row>
    <row r="459" spans="1:22">
      <c r="A459" s="10" t="s">
        <v>1248</v>
      </c>
      <c r="B459" s="13" t="s">
        <v>1698</v>
      </c>
      <c r="C459" s="11" t="s">
        <v>1249</v>
      </c>
      <c r="D459" s="11"/>
      <c r="E459" s="12" t="s">
        <v>1250</v>
      </c>
      <c r="F459" s="11" t="s">
        <v>1209</v>
      </c>
      <c r="G459" s="11" t="s">
        <v>1404</v>
      </c>
      <c r="H459" s="13" t="s">
        <v>1697</v>
      </c>
      <c r="I459" s="9">
        <f>IFERROR(INDEX('PGY4 AA Encounters IP OP Split'!$L:$L,(MATCH($B:$B,'PGY4 AA Encounters IP OP Split'!$D:$D,0))),0)</f>
        <v>4946451.8313057423</v>
      </c>
      <c r="J459" s="9">
        <f>IFERROR(INDEX('PGY4 AA Encounters IP OP Split'!$M:$M,(MATCH($B:$B,'PGY4 AA Encounters IP OP Split'!$D:$D,0))),0)</f>
        <v>1449404.8839892561</v>
      </c>
      <c r="K459" s="9">
        <f t="shared" si="28"/>
        <v>6395856.7152949981</v>
      </c>
      <c r="L459" s="71">
        <f>INDEX('Revised PGY4 Percent Increases'!J:J,(MATCH(H:H,'Revised PGY4 Percent Increases'!A:A,0)))</f>
        <v>0.33</v>
      </c>
      <c r="M459" s="9">
        <f t="shared" si="29"/>
        <v>2110632.7160473494</v>
      </c>
      <c r="N459" s="4">
        <f t="shared" si="30"/>
        <v>1632329.104330895</v>
      </c>
      <c r="O459" s="4">
        <f t="shared" si="31"/>
        <v>478303.61171645456</v>
      </c>
      <c r="P459" s="9">
        <f>IFERROR(INDEX('IP UPL Gap Data'!$I:$I,(MATCH($B:$B,'IP UPL Gap Data'!$D:$D,0))),0)</f>
        <v>6209309.1235488094</v>
      </c>
      <c r="Q459" s="9">
        <f>IFERROR(INDEX('IP UPL Gap Data'!$J:$J,(MATCH($B:$B,'IP UPL Gap Data'!$D:$D,0))),0)</f>
        <v>4359686.7360606054</v>
      </c>
      <c r="R459" s="9">
        <f>IFERROR(INDEX('OP UPL Gap Data'!G:G,(MATCH('UPL UHRIP Analysis by Provider'!$B:$B,'OP UPL Gap Data'!$D:$D,0))),0)</f>
        <v>2843287.3073724685</v>
      </c>
      <c r="S459" s="9">
        <f>IFERROR(INDEX('OP UPL Gap Data'!H:H,(MATCH('UPL UHRIP Analysis by Provider'!$B:$B,'OP UPL Gap Data'!$D:$D,0))),0)</f>
        <v>1478319.1307575756</v>
      </c>
      <c r="T459" s="4">
        <f>IFERROR(INDEX('IP UPL Gap Data'!$H:$H,(MATCH($B:$B,'IP UPL Gap Data'!$D:$D,0))),0)</f>
        <v>1849622.3874882041</v>
      </c>
      <c r="U459" s="4">
        <f>IFERROR(INDEX('OP UPL Gap Data'!I:I,(MATCH('UPL UHRIP Analysis by Provider'!B:B,'OP UPL Gap Data'!D:D,0))),0)</f>
        <v>1364968.1766148929</v>
      </c>
      <c r="V459" s="4">
        <f>IFERROR(INDEX('IP UPL Gap Data'!$N:$N,(MATCH($B:$B,'IP UPL Gap Data'!$D:$D,0))),0)</f>
        <v>0</v>
      </c>
    </row>
    <row r="460" spans="1:22" ht="23.5">
      <c r="A460" s="10" t="s">
        <v>1281</v>
      </c>
      <c r="B460" s="13" t="s">
        <v>1281</v>
      </c>
      <c r="C460" s="11" t="s">
        <v>1282</v>
      </c>
      <c r="D460" s="11"/>
      <c r="E460" s="12" t="s">
        <v>1283</v>
      </c>
      <c r="F460" s="11" t="s">
        <v>1209</v>
      </c>
      <c r="G460" s="11" t="s">
        <v>1404</v>
      </c>
      <c r="H460" s="13" t="s">
        <v>1697</v>
      </c>
      <c r="I460" s="9">
        <f>IFERROR(INDEX('PGY4 AA Encounters IP OP Split'!$L:$L,(MATCH($B:$B,'PGY4 AA Encounters IP OP Split'!$D:$D,0))),0)</f>
        <v>0</v>
      </c>
      <c r="J460" s="9">
        <f>IFERROR(INDEX('PGY4 AA Encounters IP OP Split'!$M:$M,(MATCH($B:$B,'PGY4 AA Encounters IP OP Split'!$D:$D,0))),0)</f>
        <v>0</v>
      </c>
      <c r="K460" s="9">
        <f t="shared" si="28"/>
        <v>0</v>
      </c>
      <c r="L460" s="71">
        <f>INDEX('Revised PGY4 Percent Increases'!J:J,(MATCH(H:H,'Revised PGY4 Percent Increases'!A:A,0)))</f>
        <v>0.33</v>
      </c>
      <c r="M460" s="9">
        <f t="shared" si="29"/>
        <v>0</v>
      </c>
      <c r="N460" s="4">
        <f t="shared" si="30"/>
        <v>0</v>
      </c>
      <c r="O460" s="4">
        <f t="shared" si="31"/>
        <v>0</v>
      </c>
      <c r="P460" s="9">
        <f>IFERROR(INDEX('IP UPL Gap Data'!$I:$I,(MATCH($B:$B,'IP UPL Gap Data'!$D:$D,0))),0)</f>
        <v>0</v>
      </c>
      <c r="Q460" s="9">
        <f>IFERROR(INDEX('IP UPL Gap Data'!$J:$J,(MATCH($B:$B,'IP UPL Gap Data'!$D:$D,0))),0)</f>
        <v>0</v>
      </c>
      <c r="R460" s="9">
        <f>IFERROR(INDEX('OP UPL Gap Data'!G:G,(MATCH('UPL UHRIP Analysis by Provider'!$B:$B,'OP UPL Gap Data'!$D:$D,0))),0)</f>
        <v>0</v>
      </c>
      <c r="S460" s="9">
        <f>IFERROR(INDEX('OP UPL Gap Data'!H:H,(MATCH('UPL UHRIP Analysis by Provider'!$B:$B,'OP UPL Gap Data'!$D:$D,0))),0)</f>
        <v>0</v>
      </c>
      <c r="T460" s="4">
        <f>IFERROR(INDEX('IP UPL Gap Data'!$H:$H,(MATCH($B:$B,'IP UPL Gap Data'!$D:$D,0))),0)</f>
        <v>0</v>
      </c>
      <c r="U460" s="4">
        <f>IFERROR(INDEX('OP UPL Gap Data'!I:I,(MATCH('UPL UHRIP Analysis by Provider'!B:B,'OP UPL Gap Data'!D:D,0))),0)</f>
        <v>0</v>
      </c>
      <c r="V460" s="4">
        <f>IFERROR(INDEX('IP UPL Gap Data'!$N:$N,(MATCH($B:$B,'IP UPL Gap Data'!$D:$D,0))),0)</f>
        <v>0</v>
      </c>
    </row>
    <row r="461" spans="1:22">
      <c r="A461" s="10" t="s">
        <v>1302</v>
      </c>
      <c r="B461" s="13" t="s">
        <v>1302</v>
      </c>
      <c r="C461" s="11" t="s">
        <v>1303</v>
      </c>
      <c r="D461" s="11"/>
      <c r="E461" s="12" t="s">
        <v>1304</v>
      </c>
      <c r="F461" s="11" t="s">
        <v>1209</v>
      </c>
      <c r="G461" s="11" t="s">
        <v>1404</v>
      </c>
      <c r="H461" s="13" t="s">
        <v>1697</v>
      </c>
      <c r="I461" s="9">
        <f>IFERROR(INDEX('PGY4 AA Encounters IP OP Split'!$L:$L,(MATCH($B:$B,'PGY4 AA Encounters IP OP Split'!$D:$D,0))),0)</f>
        <v>1431876.8465856737</v>
      </c>
      <c r="J461" s="9">
        <f>IFERROR(INDEX('PGY4 AA Encounters IP OP Split'!$M:$M,(MATCH($B:$B,'PGY4 AA Encounters IP OP Split'!$D:$D,0))),0)</f>
        <v>1718379.8912560155</v>
      </c>
      <c r="K461" s="9">
        <f t="shared" si="28"/>
        <v>3150256.737841689</v>
      </c>
      <c r="L461" s="71">
        <f>INDEX('Revised PGY4 Percent Increases'!J:J,(MATCH(H:H,'Revised PGY4 Percent Increases'!A:A,0)))</f>
        <v>0.33</v>
      </c>
      <c r="M461" s="9">
        <f t="shared" si="29"/>
        <v>1039584.7234877574</v>
      </c>
      <c r="N461" s="4">
        <f t="shared" si="30"/>
        <v>472519.35937327234</v>
      </c>
      <c r="O461" s="4">
        <f t="shared" si="31"/>
        <v>567065.3641144851</v>
      </c>
      <c r="P461" s="9">
        <f>IFERROR(INDEX('IP UPL Gap Data'!$I:$I,(MATCH($B:$B,'IP UPL Gap Data'!$D:$D,0))),0)</f>
        <v>0</v>
      </c>
      <c r="Q461" s="9">
        <f>IFERROR(INDEX('IP UPL Gap Data'!$J:$J,(MATCH($B:$B,'IP UPL Gap Data'!$D:$D,0))),0)</f>
        <v>0</v>
      </c>
      <c r="R461" s="9">
        <f>IFERROR(INDEX('OP UPL Gap Data'!G:G,(MATCH('UPL UHRIP Analysis by Provider'!$B:$B,'OP UPL Gap Data'!$D:$D,0))),0)</f>
        <v>0</v>
      </c>
      <c r="S461" s="9">
        <f>IFERROR(INDEX('OP UPL Gap Data'!H:H,(MATCH('UPL UHRIP Analysis by Provider'!$B:$B,'OP UPL Gap Data'!$D:$D,0))),0)</f>
        <v>0</v>
      </c>
      <c r="T461" s="4">
        <f>IFERROR(INDEX('IP UPL Gap Data'!$H:$H,(MATCH($B:$B,'IP UPL Gap Data'!$D:$D,0))),0)</f>
        <v>0</v>
      </c>
      <c r="U461" s="4">
        <f>IFERROR(INDEX('OP UPL Gap Data'!I:I,(MATCH('UPL UHRIP Analysis by Provider'!B:B,'OP UPL Gap Data'!D:D,0))),0)</f>
        <v>0</v>
      </c>
      <c r="V461" s="4">
        <f>IFERROR(INDEX('IP UPL Gap Data'!$N:$N,(MATCH($B:$B,'IP UPL Gap Data'!$D:$D,0))),0)</f>
        <v>0</v>
      </c>
    </row>
    <row r="462" spans="1:22">
      <c r="A462" s="10" t="s">
        <v>1305</v>
      </c>
      <c r="B462" s="13" t="s">
        <v>1305</v>
      </c>
      <c r="C462" s="11" t="s">
        <v>1306</v>
      </c>
      <c r="D462" s="11"/>
      <c r="E462" s="12" t="s">
        <v>1307</v>
      </c>
      <c r="F462" s="11" t="s">
        <v>1209</v>
      </c>
      <c r="G462" s="11" t="s">
        <v>1404</v>
      </c>
      <c r="H462" s="13" t="s">
        <v>1697</v>
      </c>
      <c r="I462" s="9">
        <f>IFERROR(INDEX('PGY4 AA Encounters IP OP Split'!$L:$L,(MATCH($B:$B,'PGY4 AA Encounters IP OP Split'!$D:$D,0))),0)</f>
        <v>2406309.7265625717</v>
      </c>
      <c r="J462" s="9">
        <f>IFERROR(INDEX('PGY4 AA Encounters IP OP Split'!$M:$M,(MATCH($B:$B,'PGY4 AA Encounters IP OP Split'!$D:$D,0))),0)</f>
        <v>2217390.4006466214</v>
      </c>
      <c r="K462" s="9">
        <f t="shared" si="28"/>
        <v>4623700.1272091931</v>
      </c>
      <c r="L462" s="71">
        <f>INDEX('Revised PGY4 Percent Increases'!J:J,(MATCH(H:H,'Revised PGY4 Percent Increases'!A:A,0)))</f>
        <v>0.33</v>
      </c>
      <c r="M462" s="9">
        <f t="shared" si="29"/>
        <v>1525821.0419790337</v>
      </c>
      <c r="N462" s="4">
        <f t="shared" si="30"/>
        <v>794082.2097656487</v>
      </c>
      <c r="O462" s="4">
        <f t="shared" si="31"/>
        <v>731738.83221338503</v>
      </c>
      <c r="P462" s="9">
        <f>IFERROR(INDEX('IP UPL Gap Data'!$I:$I,(MATCH($B:$B,'IP UPL Gap Data'!$D:$D,0))),0)</f>
        <v>0</v>
      </c>
      <c r="Q462" s="9">
        <f>IFERROR(INDEX('IP UPL Gap Data'!$J:$J,(MATCH($B:$B,'IP UPL Gap Data'!$D:$D,0))),0)</f>
        <v>0</v>
      </c>
      <c r="R462" s="9">
        <f>IFERROR(INDEX('OP UPL Gap Data'!G:G,(MATCH('UPL UHRIP Analysis by Provider'!$B:$B,'OP UPL Gap Data'!$D:$D,0))),0)</f>
        <v>0</v>
      </c>
      <c r="S462" s="9">
        <f>IFERROR(INDEX('OP UPL Gap Data'!H:H,(MATCH('UPL UHRIP Analysis by Provider'!$B:$B,'OP UPL Gap Data'!$D:$D,0))),0)</f>
        <v>0</v>
      </c>
      <c r="T462" s="4">
        <f>IFERROR(INDEX('IP UPL Gap Data'!$H:$H,(MATCH($B:$B,'IP UPL Gap Data'!$D:$D,0))),0)</f>
        <v>0</v>
      </c>
      <c r="U462" s="4">
        <f>IFERROR(INDEX('OP UPL Gap Data'!I:I,(MATCH('UPL UHRIP Analysis by Provider'!B:B,'OP UPL Gap Data'!D:D,0))),0)</f>
        <v>0</v>
      </c>
      <c r="V462" s="4">
        <f>IFERROR(INDEX('IP UPL Gap Data'!$N:$N,(MATCH($B:$B,'IP UPL Gap Data'!$D:$D,0))),0)</f>
        <v>0</v>
      </c>
    </row>
    <row r="463" spans="1:22" ht="23.5">
      <c r="A463" s="10" t="s">
        <v>1356</v>
      </c>
      <c r="B463" s="13" t="s">
        <v>1356</v>
      </c>
      <c r="C463" s="11" t="s">
        <v>1357</v>
      </c>
      <c r="D463" s="11"/>
      <c r="E463" s="12" t="s">
        <v>1358</v>
      </c>
      <c r="F463" s="11" t="s">
        <v>1209</v>
      </c>
      <c r="G463" s="11" t="s">
        <v>1404</v>
      </c>
      <c r="H463" s="13" t="s">
        <v>1697</v>
      </c>
      <c r="I463" s="9">
        <f>IFERROR(INDEX('PGY4 AA Encounters IP OP Split'!$L:$L,(MATCH($B:$B,'PGY4 AA Encounters IP OP Split'!$D:$D,0))),0)</f>
        <v>0</v>
      </c>
      <c r="J463" s="9">
        <f>IFERROR(INDEX('PGY4 AA Encounters IP OP Split'!$M:$M,(MATCH($B:$B,'PGY4 AA Encounters IP OP Split'!$D:$D,0))),0)</f>
        <v>0</v>
      </c>
      <c r="K463" s="9">
        <f t="shared" si="28"/>
        <v>0</v>
      </c>
      <c r="L463" s="71">
        <f>INDEX('Revised PGY4 Percent Increases'!J:J,(MATCH(H:H,'Revised PGY4 Percent Increases'!A:A,0)))</f>
        <v>0.33</v>
      </c>
      <c r="M463" s="9">
        <f t="shared" si="29"/>
        <v>0</v>
      </c>
      <c r="N463" s="4">
        <f t="shared" si="30"/>
        <v>0</v>
      </c>
      <c r="O463" s="4">
        <f t="shared" si="31"/>
        <v>0</v>
      </c>
      <c r="P463" s="9">
        <f>IFERROR(INDEX('IP UPL Gap Data'!$I:$I,(MATCH($B:$B,'IP UPL Gap Data'!$D:$D,0))),0)</f>
        <v>0</v>
      </c>
      <c r="Q463" s="9">
        <f>IFERROR(INDEX('IP UPL Gap Data'!$J:$J,(MATCH($B:$B,'IP UPL Gap Data'!$D:$D,0))),0)</f>
        <v>0</v>
      </c>
      <c r="R463" s="9">
        <f>IFERROR(INDEX('OP UPL Gap Data'!G:G,(MATCH('UPL UHRIP Analysis by Provider'!$B:$B,'OP UPL Gap Data'!$D:$D,0))),0)</f>
        <v>0</v>
      </c>
      <c r="S463" s="9">
        <f>IFERROR(INDEX('OP UPL Gap Data'!H:H,(MATCH('UPL UHRIP Analysis by Provider'!$B:$B,'OP UPL Gap Data'!$D:$D,0))),0)</f>
        <v>0</v>
      </c>
      <c r="T463" s="4">
        <f>IFERROR(INDEX('IP UPL Gap Data'!$H:$H,(MATCH($B:$B,'IP UPL Gap Data'!$D:$D,0))),0)</f>
        <v>0</v>
      </c>
      <c r="U463" s="4">
        <f>IFERROR(INDEX('OP UPL Gap Data'!I:I,(MATCH('UPL UHRIP Analysis by Provider'!B:B,'OP UPL Gap Data'!D:D,0))),0)</f>
        <v>0</v>
      </c>
      <c r="V463" s="4">
        <f>IFERROR(INDEX('IP UPL Gap Data'!$N:$N,(MATCH($B:$B,'IP UPL Gap Data'!$D:$D,0))),0)</f>
        <v>0</v>
      </c>
    </row>
    <row r="464" spans="1:22">
      <c r="A464" s="10" t="s">
        <v>1377</v>
      </c>
      <c r="B464" s="13" t="s">
        <v>1377</v>
      </c>
      <c r="C464" s="11" t="s">
        <v>1378</v>
      </c>
      <c r="D464" s="11"/>
      <c r="E464" s="12" t="s">
        <v>1379</v>
      </c>
      <c r="F464" s="11" t="s">
        <v>1209</v>
      </c>
      <c r="G464" s="11" t="s">
        <v>1404</v>
      </c>
      <c r="H464" s="13" t="s">
        <v>1697</v>
      </c>
      <c r="I464" s="9">
        <f>IFERROR(INDEX('PGY4 AA Encounters IP OP Split'!$L:$L,(MATCH($B:$B,'PGY4 AA Encounters IP OP Split'!$D:$D,0))),0)</f>
        <v>982047.42471886275</v>
      </c>
      <c r="J464" s="9">
        <f>IFERROR(INDEX('PGY4 AA Encounters IP OP Split'!$M:$M,(MATCH($B:$B,'PGY4 AA Encounters IP OP Split'!$D:$D,0))),0)</f>
        <v>252009.51160689446</v>
      </c>
      <c r="K464" s="9">
        <f t="shared" si="28"/>
        <v>1234056.9363257573</v>
      </c>
      <c r="L464" s="71">
        <f>INDEX('Revised PGY4 Percent Increases'!J:J,(MATCH(H:H,'Revised PGY4 Percent Increases'!A:A,0)))</f>
        <v>0.33</v>
      </c>
      <c r="M464" s="9">
        <f t="shared" si="29"/>
        <v>407238.78898749995</v>
      </c>
      <c r="N464" s="4">
        <f t="shared" si="30"/>
        <v>324075.65015722474</v>
      </c>
      <c r="O464" s="4">
        <f t="shared" si="31"/>
        <v>83163.138830275173</v>
      </c>
      <c r="P464" s="9">
        <f>IFERROR(INDEX('IP UPL Gap Data'!$I:$I,(MATCH($B:$B,'IP UPL Gap Data'!$D:$D,0))),0)</f>
        <v>0</v>
      </c>
      <c r="Q464" s="9">
        <f>IFERROR(INDEX('IP UPL Gap Data'!$J:$J,(MATCH($B:$B,'IP UPL Gap Data'!$D:$D,0))),0)</f>
        <v>0</v>
      </c>
      <c r="R464" s="9">
        <f>IFERROR(INDEX('OP UPL Gap Data'!G:G,(MATCH('UPL UHRIP Analysis by Provider'!$B:$B,'OP UPL Gap Data'!$D:$D,0))),0)</f>
        <v>0</v>
      </c>
      <c r="S464" s="9">
        <f>IFERROR(INDEX('OP UPL Gap Data'!H:H,(MATCH('UPL UHRIP Analysis by Provider'!$B:$B,'OP UPL Gap Data'!$D:$D,0))),0)</f>
        <v>0</v>
      </c>
      <c r="T464" s="4">
        <f>IFERROR(INDEX('IP UPL Gap Data'!$H:$H,(MATCH($B:$B,'IP UPL Gap Data'!$D:$D,0))),0)</f>
        <v>0</v>
      </c>
      <c r="U464" s="4">
        <f>IFERROR(INDEX('OP UPL Gap Data'!I:I,(MATCH('UPL UHRIP Analysis by Provider'!B:B,'OP UPL Gap Data'!D:D,0))),0)</f>
        <v>0</v>
      </c>
      <c r="V464" s="4">
        <f>IFERROR(INDEX('IP UPL Gap Data'!$N:$N,(MATCH($B:$B,'IP UPL Gap Data'!$D:$D,0))),0)</f>
        <v>0</v>
      </c>
    </row>
    <row r="465" spans="1:22">
      <c r="A465" s="10" t="s">
        <v>1401</v>
      </c>
      <c r="B465" s="13" t="s">
        <v>1401</v>
      </c>
      <c r="C465" s="11" t="s">
        <v>1402</v>
      </c>
      <c r="D465" s="11"/>
      <c r="E465" s="12" t="s">
        <v>1403</v>
      </c>
      <c r="F465" s="11" t="s">
        <v>1209</v>
      </c>
      <c r="G465" s="11" t="s">
        <v>1404</v>
      </c>
      <c r="H465" s="13" t="s">
        <v>1697</v>
      </c>
      <c r="I465" s="9">
        <f>IFERROR(INDEX('PGY4 AA Encounters IP OP Split'!$L:$L,(MATCH($B:$B,'PGY4 AA Encounters IP OP Split'!$D:$D,0))),0)</f>
        <v>8229.4419559465241</v>
      </c>
      <c r="J465" s="9">
        <f>IFERROR(INDEX('PGY4 AA Encounters IP OP Split'!$M:$M,(MATCH($B:$B,'PGY4 AA Encounters IP OP Split'!$D:$D,0))),0)</f>
        <v>0</v>
      </c>
      <c r="K465" s="9">
        <f t="shared" si="28"/>
        <v>8229.4419559465241</v>
      </c>
      <c r="L465" s="71">
        <f>INDEX('Revised PGY4 Percent Increases'!J:J,(MATCH(H:H,'Revised PGY4 Percent Increases'!A:A,0)))</f>
        <v>0.33</v>
      </c>
      <c r="M465" s="9">
        <f t="shared" si="29"/>
        <v>2715.7158454623532</v>
      </c>
      <c r="N465" s="4">
        <f t="shared" si="30"/>
        <v>2715.7158454623532</v>
      </c>
      <c r="O465" s="4">
        <f t="shared" si="31"/>
        <v>0</v>
      </c>
      <c r="P465" s="9">
        <f>IFERROR(INDEX('IP UPL Gap Data'!$I:$I,(MATCH($B:$B,'IP UPL Gap Data'!$D:$D,0))),0)</f>
        <v>795477.38505417306</v>
      </c>
      <c r="Q465" s="9">
        <f>IFERROR(INDEX('IP UPL Gap Data'!$J:$J,(MATCH($B:$B,'IP UPL Gap Data'!$D:$D,0))),0)</f>
        <v>961657.44000000006</v>
      </c>
      <c r="R465" s="9">
        <f>IFERROR(INDEX('OP UPL Gap Data'!G:G,(MATCH('UPL UHRIP Analysis by Provider'!$B:$B,'OP UPL Gap Data'!$D:$D,0))),0)</f>
        <v>429.2858887349139</v>
      </c>
      <c r="S465" s="9">
        <f>IFERROR(INDEX('OP UPL Gap Data'!H:H,(MATCH('UPL UHRIP Analysis by Provider'!$B:$B,'OP UPL Gap Data'!$D:$D,0))),0)</f>
        <v>36787.279999999999</v>
      </c>
      <c r="T465" s="4">
        <f>IFERROR(INDEX('IP UPL Gap Data'!$H:$H,(MATCH($B:$B,'IP UPL Gap Data'!$D:$D,0))),0)</f>
        <v>-166180.054945827</v>
      </c>
      <c r="U465" s="4">
        <f>IFERROR(INDEX('OP UPL Gap Data'!I:I,(MATCH('UPL UHRIP Analysis by Provider'!B:B,'OP UPL Gap Data'!D:D,0))),0)</f>
        <v>-36357.994111265085</v>
      </c>
      <c r="V465" s="4">
        <f>IFERROR(INDEX('IP UPL Gap Data'!$N:$N,(MATCH($B:$B,'IP UPL Gap Data'!$D:$D,0))),0)</f>
        <v>0</v>
      </c>
    </row>
    <row r="466" spans="1:22">
      <c r="A466" s="10" t="s">
        <v>10</v>
      </c>
      <c r="B466" s="13" t="s">
        <v>10</v>
      </c>
      <c r="C466" s="11" t="s">
        <v>11</v>
      </c>
      <c r="D466" s="11"/>
      <c r="E466" s="12" t="s">
        <v>12</v>
      </c>
      <c r="F466" s="11" t="s">
        <v>226</v>
      </c>
      <c r="G466" s="11" t="s">
        <v>1404</v>
      </c>
      <c r="H466" s="13" t="s">
        <v>1619</v>
      </c>
      <c r="I466" s="9">
        <f>IFERROR(INDEX('PGY4 AA Encounters IP OP Split'!$L:$L,(MATCH($B:$B,'PGY4 AA Encounters IP OP Split'!$D:$D,0))),0)</f>
        <v>54130.462825069895</v>
      </c>
      <c r="J466" s="9">
        <f>IFERROR(INDEX('PGY4 AA Encounters IP OP Split'!$M:$M,(MATCH($B:$B,'PGY4 AA Encounters IP OP Split'!$D:$D,0))),0)</f>
        <v>103021.21477934378</v>
      </c>
      <c r="K466" s="9">
        <f t="shared" si="28"/>
        <v>157151.67760441368</v>
      </c>
      <c r="L466" s="71">
        <f>INDEX('Revised PGY4 Percent Increases'!J:J,(MATCH(H:H,'Revised PGY4 Percent Increases'!A:A,0)))</f>
        <v>0.60144775528978733</v>
      </c>
      <c r="M466" s="9">
        <f t="shared" si="29"/>
        <v>94518.523735198949</v>
      </c>
      <c r="N466" s="4">
        <f t="shared" si="30"/>
        <v>32556.64535893557</v>
      </c>
      <c r="O466" s="4">
        <f t="shared" si="31"/>
        <v>61961.878376263376</v>
      </c>
      <c r="P466" s="9">
        <f>IFERROR(INDEX('IP UPL Gap Data'!$I:$I,(MATCH($B:$B,'IP UPL Gap Data'!$D:$D,0))),0)</f>
        <v>196205.38930280527</v>
      </c>
      <c r="Q466" s="9">
        <f>IFERROR(INDEX('IP UPL Gap Data'!$J:$J,(MATCH($B:$B,'IP UPL Gap Data'!$D:$D,0))),0)</f>
        <v>126639.03515151516</v>
      </c>
      <c r="R466" s="9">
        <f>IFERROR(INDEX('OP UPL Gap Data'!G:G,(MATCH('UPL UHRIP Analysis by Provider'!$B:$B,'OP UPL Gap Data'!$D:$D,0))),0)</f>
        <v>195762.71966692392</v>
      </c>
      <c r="S466" s="9">
        <f>IFERROR(INDEX('OP UPL Gap Data'!H:H,(MATCH('UPL UHRIP Analysis by Provider'!$B:$B,'OP UPL Gap Data'!$D:$D,0))),0)</f>
        <v>122922.00863636364</v>
      </c>
      <c r="T466" s="4">
        <f>IFERROR(INDEX('IP UPL Gap Data'!$H:$H,(MATCH($B:$B,'IP UPL Gap Data'!$D:$D,0))),0)</f>
        <v>69566.354151290114</v>
      </c>
      <c r="U466" s="4">
        <f>IFERROR(INDEX('OP UPL Gap Data'!I:I,(MATCH('UPL UHRIP Analysis by Provider'!B:B,'OP UPL Gap Data'!D:D,0))),0)</f>
        <v>72840.711030560284</v>
      </c>
      <c r="V466" s="4">
        <f>IFERROR(INDEX('IP UPL Gap Data'!$N:$N,(MATCH($B:$B,'IP UPL Gap Data'!$D:$D,0))),0)</f>
        <v>0</v>
      </c>
    </row>
    <row r="467" spans="1:22" ht="23.5">
      <c r="A467" s="10" t="s">
        <v>31</v>
      </c>
      <c r="B467" s="13" t="s">
        <v>31</v>
      </c>
      <c r="C467" s="11" t="s">
        <v>32</v>
      </c>
      <c r="D467" s="11"/>
      <c r="E467" s="12" t="s">
        <v>33</v>
      </c>
      <c r="F467" s="11" t="s">
        <v>226</v>
      </c>
      <c r="G467" s="11" t="s">
        <v>1404</v>
      </c>
      <c r="H467" s="13" t="s">
        <v>1619</v>
      </c>
      <c r="I467" s="9">
        <f>IFERROR(INDEX('PGY4 AA Encounters IP OP Split'!$L:$L,(MATCH($B:$B,'PGY4 AA Encounters IP OP Split'!$D:$D,0))),0)</f>
        <v>20530.37814493246</v>
      </c>
      <c r="J467" s="9">
        <f>IFERROR(INDEX('PGY4 AA Encounters IP OP Split'!$M:$M,(MATCH($B:$B,'PGY4 AA Encounters IP OP Split'!$D:$D,0))),0)</f>
        <v>95233.257685192948</v>
      </c>
      <c r="K467" s="9">
        <f t="shared" si="28"/>
        <v>115763.63583012541</v>
      </c>
      <c r="L467" s="71">
        <f>INDEX('Revised PGY4 Percent Increases'!J:J,(MATCH(H:H,'Revised PGY4 Percent Increases'!A:A,0)))</f>
        <v>0.60144775528978733</v>
      </c>
      <c r="M467" s="9">
        <f t="shared" si="29"/>
        <v>69625.778914213326</v>
      </c>
      <c r="N467" s="4">
        <f t="shared" si="30"/>
        <v>12347.949850520135</v>
      </c>
      <c r="O467" s="4">
        <f t="shared" si="31"/>
        <v>57277.829063693185</v>
      </c>
      <c r="P467" s="9">
        <f>IFERROR(INDEX('IP UPL Gap Data'!$I:$I,(MATCH($B:$B,'IP UPL Gap Data'!$D:$D,0))),0)</f>
        <v>1375070.0649139872</v>
      </c>
      <c r="Q467" s="9">
        <f>IFERROR(INDEX('IP UPL Gap Data'!$J:$J,(MATCH($B:$B,'IP UPL Gap Data'!$D:$D,0))),0)</f>
        <v>593051.00030303036</v>
      </c>
      <c r="R467" s="9">
        <f>IFERROR(INDEX('OP UPL Gap Data'!G:G,(MATCH('UPL UHRIP Analysis by Provider'!$B:$B,'OP UPL Gap Data'!$D:$D,0))),0)</f>
        <v>1736491.5604477474</v>
      </c>
      <c r="S467" s="9">
        <f>IFERROR(INDEX('OP UPL Gap Data'!H:H,(MATCH('UPL UHRIP Analysis by Provider'!$B:$B,'OP UPL Gap Data'!$D:$D,0))),0)</f>
        <v>842257.91575757577</v>
      </c>
      <c r="T467" s="4">
        <f>IFERROR(INDEX('IP UPL Gap Data'!$H:$H,(MATCH($B:$B,'IP UPL Gap Data'!$D:$D,0))),0)</f>
        <v>782019.06461095682</v>
      </c>
      <c r="U467" s="4">
        <f>IFERROR(INDEX('OP UPL Gap Data'!I:I,(MATCH('UPL UHRIP Analysis by Provider'!B:B,'OP UPL Gap Data'!D:D,0))),0)</f>
        <v>894233.64469017158</v>
      </c>
      <c r="V467" s="4">
        <f>IFERROR(INDEX('IP UPL Gap Data'!$N:$N,(MATCH($B:$B,'IP UPL Gap Data'!$D:$D,0))),0)</f>
        <v>0</v>
      </c>
    </row>
    <row r="468" spans="1:22">
      <c r="A468" s="10" t="s">
        <v>124</v>
      </c>
      <c r="B468" s="13" t="s">
        <v>124</v>
      </c>
      <c r="C468" s="11" t="s">
        <v>125</v>
      </c>
      <c r="D468" s="11"/>
      <c r="E468" s="12" t="s">
        <v>126</v>
      </c>
      <c r="F468" s="11" t="s">
        <v>226</v>
      </c>
      <c r="G468" s="11" t="s">
        <v>1404</v>
      </c>
      <c r="H468" s="13" t="s">
        <v>1619</v>
      </c>
      <c r="I468" s="9">
        <f>IFERROR(INDEX('PGY4 AA Encounters IP OP Split'!$L:$L,(MATCH($B:$B,'PGY4 AA Encounters IP OP Split'!$D:$D,0))),0)</f>
        <v>0</v>
      </c>
      <c r="J468" s="9">
        <f>IFERROR(INDEX('PGY4 AA Encounters IP OP Split'!$M:$M,(MATCH($B:$B,'PGY4 AA Encounters IP OP Split'!$D:$D,0))),0)</f>
        <v>0</v>
      </c>
      <c r="K468" s="9">
        <f t="shared" si="28"/>
        <v>0</v>
      </c>
      <c r="L468" s="71">
        <f>INDEX('Revised PGY4 Percent Increases'!J:J,(MATCH(H:H,'Revised PGY4 Percent Increases'!A:A,0)))</f>
        <v>0.60144775528978733</v>
      </c>
      <c r="M468" s="9">
        <f t="shared" si="29"/>
        <v>0</v>
      </c>
      <c r="N468" s="4">
        <f t="shared" si="30"/>
        <v>0</v>
      </c>
      <c r="O468" s="4">
        <f t="shared" si="31"/>
        <v>0</v>
      </c>
      <c r="P468" s="9">
        <f>IFERROR(INDEX('IP UPL Gap Data'!$I:$I,(MATCH($B:$B,'IP UPL Gap Data'!$D:$D,0))),0)</f>
        <v>27463.791853209892</v>
      </c>
      <c r="Q468" s="9">
        <f>IFERROR(INDEX('IP UPL Gap Data'!$J:$J,(MATCH($B:$B,'IP UPL Gap Data'!$D:$D,0))),0)</f>
        <v>12420.9</v>
      </c>
      <c r="R468" s="9">
        <f>IFERROR(INDEX('OP UPL Gap Data'!G:G,(MATCH('UPL UHRIP Analysis by Provider'!$B:$B,'OP UPL Gap Data'!$D:$D,0))),0)</f>
        <v>1956321.8816309583</v>
      </c>
      <c r="S468" s="9">
        <f>IFERROR(INDEX('OP UPL Gap Data'!H:H,(MATCH('UPL UHRIP Analysis by Provider'!$B:$B,'OP UPL Gap Data'!$D:$D,0))),0)</f>
        <v>1161065.98</v>
      </c>
      <c r="T468" s="4">
        <f>IFERROR(INDEX('IP UPL Gap Data'!$H:$H,(MATCH($B:$B,'IP UPL Gap Data'!$D:$D,0))),0)</f>
        <v>15042.891853209892</v>
      </c>
      <c r="U468" s="4">
        <f>IFERROR(INDEX('OP UPL Gap Data'!I:I,(MATCH('UPL UHRIP Analysis by Provider'!B:B,'OP UPL Gap Data'!D:D,0))),0)</f>
        <v>795255.90163095831</v>
      </c>
      <c r="V468" s="4">
        <f>IFERROR(INDEX('IP UPL Gap Data'!$N:$N,(MATCH($B:$B,'IP UPL Gap Data'!$D:$D,0))),0)</f>
        <v>0</v>
      </c>
    </row>
    <row r="469" spans="1:22" ht="23.5">
      <c r="A469" s="10" t="s">
        <v>147</v>
      </c>
      <c r="B469" s="13" t="s">
        <v>147</v>
      </c>
      <c r="C469" s="11" t="s">
        <v>148</v>
      </c>
      <c r="D469" s="11"/>
      <c r="E469" s="12" t="s">
        <v>149</v>
      </c>
      <c r="F469" s="11" t="s">
        <v>226</v>
      </c>
      <c r="G469" s="11" t="s">
        <v>1404</v>
      </c>
      <c r="H469" s="13" t="s">
        <v>1619</v>
      </c>
      <c r="I469" s="9">
        <f>IFERROR(INDEX('PGY4 AA Encounters IP OP Split'!$L:$L,(MATCH($B:$B,'PGY4 AA Encounters IP OP Split'!$D:$D,0))),0)</f>
        <v>1420143.8121223655</v>
      </c>
      <c r="J469" s="9">
        <f>IFERROR(INDEX('PGY4 AA Encounters IP OP Split'!$M:$M,(MATCH($B:$B,'PGY4 AA Encounters IP OP Split'!$D:$D,0))),0)</f>
        <v>527389.63056789874</v>
      </c>
      <c r="K469" s="9">
        <f t="shared" si="28"/>
        <v>1947533.4426902642</v>
      </c>
      <c r="L469" s="71">
        <f>INDEX('Revised PGY4 Percent Increases'!J:J,(MATCH(H:H,'Revised PGY4 Percent Increases'!A:A,0)))</f>
        <v>0.60144775528978733</v>
      </c>
      <c r="M469" s="9">
        <f t="shared" si="29"/>
        <v>1171339.6174578511</v>
      </c>
      <c r="N469" s="4">
        <f t="shared" si="30"/>
        <v>854142.30798967823</v>
      </c>
      <c r="O469" s="4">
        <f t="shared" si="31"/>
        <v>317197.3094681729</v>
      </c>
      <c r="P469" s="9">
        <f>IFERROR(INDEX('IP UPL Gap Data'!$I:$I,(MATCH($B:$B,'IP UPL Gap Data'!$D:$D,0))),0)</f>
        <v>2600792.4001562614</v>
      </c>
      <c r="Q469" s="9">
        <f>IFERROR(INDEX('IP UPL Gap Data'!$J:$J,(MATCH($B:$B,'IP UPL Gap Data'!$D:$D,0))),0)</f>
        <v>1490646.6416666668</v>
      </c>
      <c r="R469" s="9">
        <f>IFERROR(INDEX('OP UPL Gap Data'!G:G,(MATCH('UPL UHRIP Analysis by Provider'!$B:$B,'OP UPL Gap Data'!$D:$D,0))),0)</f>
        <v>835341.07548578572</v>
      </c>
      <c r="S469" s="9">
        <f>IFERROR(INDEX('OP UPL Gap Data'!H:H,(MATCH('UPL UHRIP Analysis by Provider'!$B:$B,'OP UPL Gap Data'!$D:$D,0))),0)</f>
        <v>453752.38515151513</v>
      </c>
      <c r="T469" s="4">
        <f>IFERROR(INDEX('IP UPL Gap Data'!$H:$H,(MATCH($B:$B,'IP UPL Gap Data'!$D:$D,0))),0)</f>
        <v>1110145.7584895946</v>
      </c>
      <c r="U469" s="4">
        <f>IFERROR(INDEX('OP UPL Gap Data'!I:I,(MATCH('UPL UHRIP Analysis by Provider'!B:B,'OP UPL Gap Data'!D:D,0))),0)</f>
        <v>381588.69033427059</v>
      </c>
      <c r="V469" s="4">
        <f>IFERROR(INDEX('IP UPL Gap Data'!$N:$N,(MATCH($B:$B,'IP UPL Gap Data'!$D:$D,0))),0)</f>
        <v>0</v>
      </c>
    </row>
    <row r="470" spans="1:22" ht="23.5">
      <c r="A470" s="10" t="s">
        <v>153</v>
      </c>
      <c r="B470" s="13" t="s">
        <v>153</v>
      </c>
      <c r="C470" s="11" t="s">
        <v>154</v>
      </c>
      <c r="D470" s="11"/>
      <c r="E470" s="12" t="s">
        <v>155</v>
      </c>
      <c r="F470" s="11" t="s">
        <v>226</v>
      </c>
      <c r="G470" s="11" t="s">
        <v>1404</v>
      </c>
      <c r="H470" s="13" t="s">
        <v>1619</v>
      </c>
      <c r="I470" s="9">
        <f>IFERROR(INDEX('PGY4 AA Encounters IP OP Split'!$L:$L,(MATCH($B:$B,'PGY4 AA Encounters IP OP Split'!$D:$D,0))),0)</f>
        <v>0</v>
      </c>
      <c r="J470" s="9">
        <f>IFERROR(INDEX('PGY4 AA Encounters IP OP Split'!$M:$M,(MATCH($B:$B,'PGY4 AA Encounters IP OP Split'!$D:$D,0))),0)</f>
        <v>0</v>
      </c>
      <c r="K470" s="9">
        <f t="shared" si="28"/>
        <v>0</v>
      </c>
      <c r="L470" s="71">
        <f>INDEX('Revised PGY4 Percent Increases'!J:J,(MATCH(H:H,'Revised PGY4 Percent Increases'!A:A,0)))</f>
        <v>0.60144775528978733</v>
      </c>
      <c r="M470" s="9">
        <f t="shared" si="29"/>
        <v>0</v>
      </c>
      <c r="N470" s="4">
        <f t="shared" si="30"/>
        <v>0</v>
      </c>
      <c r="O470" s="4">
        <f t="shared" si="31"/>
        <v>0</v>
      </c>
      <c r="P470" s="9">
        <f>IFERROR(INDEX('IP UPL Gap Data'!$I:$I,(MATCH($B:$B,'IP UPL Gap Data'!$D:$D,0))),0)</f>
        <v>87701.256731807996</v>
      </c>
      <c r="Q470" s="9">
        <f>IFERROR(INDEX('IP UPL Gap Data'!$J:$J,(MATCH($B:$B,'IP UPL Gap Data'!$D:$D,0))),0)</f>
        <v>0</v>
      </c>
      <c r="R470" s="9">
        <f>IFERROR(INDEX('OP UPL Gap Data'!G:G,(MATCH('UPL UHRIP Analysis by Provider'!$B:$B,'OP UPL Gap Data'!$D:$D,0))),0)</f>
        <v>21021.14362973523</v>
      </c>
      <c r="S470" s="9">
        <f>IFERROR(INDEX('OP UPL Gap Data'!H:H,(MATCH('UPL UHRIP Analysis by Provider'!$B:$B,'OP UPL Gap Data'!$D:$D,0))),0)</f>
        <v>3183.9700000000003</v>
      </c>
      <c r="T470" s="4">
        <f>IFERROR(INDEX('IP UPL Gap Data'!$H:$H,(MATCH($B:$B,'IP UPL Gap Data'!$D:$D,0))),0)</f>
        <v>87701.256731807996</v>
      </c>
      <c r="U470" s="4">
        <f>IFERROR(INDEX('OP UPL Gap Data'!I:I,(MATCH('UPL UHRIP Analysis by Provider'!B:B,'OP UPL Gap Data'!D:D,0))),0)</f>
        <v>17837.173629735229</v>
      </c>
      <c r="V470" s="4">
        <f>IFERROR(INDEX('IP UPL Gap Data'!$N:$N,(MATCH($B:$B,'IP UPL Gap Data'!$D:$D,0))),0)</f>
        <v>0</v>
      </c>
    </row>
    <row r="471" spans="1:22">
      <c r="A471" s="10" t="s">
        <v>208</v>
      </c>
      <c r="B471" s="13" t="s">
        <v>208</v>
      </c>
      <c r="C471" s="11" t="s">
        <v>209</v>
      </c>
      <c r="D471" s="11"/>
      <c r="E471" s="12" t="s">
        <v>210</v>
      </c>
      <c r="F471" s="11" t="s">
        <v>226</v>
      </c>
      <c r="G471" s="11" t="s">
        <v>1404</v>
      </c>
      <c r="H471" s="13" t="s">
        <v>1619</v>
      </c>
      <c r="I471" s="9">
        <f>IFERROR(INDEX('PGY4 AA Encounters IP OP Split'!$L:$L,(MATCH($B:$B,'PGY4 AA Encounters IP OP Split'!$D:$D,0))),0)</f>
        <v>0</v>
      </c>
      <c r="J471" s="9">
        <f>IFERROR(INDEX('PGY4 AA Encounters IP OP Split'!$M:$M,(MATCH($B:$B,'PGY4 AA Encounters IP OP Split'!$D:$D,0))),0)</f>
        <v>0</v>
      </c>
      <c r="K471" s="9">
        <f t="shared" si="28"/>
        <v>0</v>
      </c>
      <c r="L471" s="71">
        <f>INDEX('Revised PGY4 Percent Increases'!J:J,(MATCH(H:H,'Revised PGY4 Percent Increases'!A:A,0)))</f>
        <v>0.60144775528978733</v>
      </c>
      <c r="M471" s="9">
        <f t="shared" si="29"/>
        <v>0</v>
      </c>
      <c r="N471" s="4">
        <f t="shared" si="30"/>
        <v>0</v>
      </c>
      <c r="O471" s="4">
        <f t="shared" si="31"/>
        <v>0</v>
      </c>
      <c r="P471" s="9">
        <f>IFERROR(INDEX('IP UPL Gap Data'!$I:$I,(MATCH($B:$B,'IP UPL Gap Data'!$D:$D,0))),0)</f>
        <v>0</v>
      </c>
      <c r="Q471" s="9">
        <f>IFERROR(INDEX('IP UPL Gap Data'!$J:$J,(MATCH($B:$B,'IP UPL Gap Data'!$D:$D,0))),0)</f>
        <v>0</v>
      </c>
      <c r="R471" s="9">
        <f>IFERROR(INDEX('OP UPL Gap Data'!G:G,(MATCH('UPL UHRIP Analysis by Provider'!$B:$B,'OP UPL Gap Data'!$D:$D,0))),0)</f>
        <v>0</v>
      </c>
      <c r="S471" s="9">
        <f>IFERROR(INDEX('OP UPL Gap Data'!H:H,(MATCH('UPL UHRIP Analysis by Provider'!$B:$B,'OP UPL Gap Data'!$D:$D,0))),0)</f>
        <v>0</v>
      </c>
      <c r="T471" s="4">
        <f>IFERROR(INDEX('IP UPL Gap Data'!$H:$H,(MATCH($B:$B,'IP UPL Gap Data'!$D:$D,0))),0)</f>
        <v>0</v>
      </c>
      <c r="U471" s="4">
        <f>IFERROR(INDEX('OP UPL Gap Data'!I:I,(MATCH('UPL UHRIP Analysis by Provider'!B:B,'OP UPL Gap Data'!D:D,0))),0)</f>
        <v>0</v>
      </c>
      <c r="V471" s="4">
        <f>IFERROR(INDEX('IP UPL Gap Data'!$N:$N,(MATCH($B:$B,'IP UPL Gap Data'!$D:$D,0))),0)</f>
        <v>0</v>
      </c>
    </row>
    <row r="472" spans="1:22">
      <c r="A472" s="10" t="s">
        <v>211</v>
      </c>
      <c r="B472" s="13" t="s">
        <v>211</v>
      </c>
      <c r="C472" s="11" t="s">
        <v>212</v>
      </c>
      <c r="D472" s="11"/>
      <c r="E472" s="12" t="s">
        <v>213</v>
      </c>
      <c r="F472" s="11" t="s">
        <v>226</v>
      </c>
      <c r="G472" s="11" t="s">
        <v>1404</v>
      </c>
      <c r="H472" s="13" t="s">
        <v>1619</v>
      </c>
      <c r="I472" s="9">
        <f>IFERROR(INDEX('PGY4 AA Encounters IP OP Split'!$L:$L,(MATCH($B:$B,'PGY4 AA Encounters IP OP Split'!$D:$D,0))),0)</f>
        <v>0</v>
      </c>
      <c r="J472" s="9">
        <f>IFERROR(INDEX('PGY4 AA Encounters IP OP Split'!$M:$M,(MATCH($B:$B,'PGY4 AA Encounters IP OP Split'!$D:$D,0))),0)</f>
        <v>0</v>
      </c>
      <c r="K472" s="9">
        <f t="shared" si="28"/>
        <v>0</v>
      </c>
      <c r="L472" s="71">
        <f>INDEX('Revised PGY4 Percent Increases'!J:J,(MATCH(H:H,'Revised PGY4 Percent Increases'!A:A,0)))</f>
        <v>0.60144775528978733</v>
      </c>
      <c r="M472" s="9">
        <f t="shared" si="29"/>
        <v>0</v>
      </c>
      <c r="N472" s="4">
        <f t="shared" si="30"/>
        <v>0</v>
      </c>
      <c r="O472" s="4">
        <f t="shared" si="31"/>
        <v>0</v>
      </c>
      <c r="P472" s="9">
        <f>IFERROR(INDEX('IP UPL Gap Data'!$I:$I,(MATCH($B:$B,'IP UPL Gap Data'!$D:$D,0))),0)</f>
        <v>33434.065579334543</v>
      </c>
      <c r="Q472" s="9">
        <f>IFERROR(INDEX('IP UPL Gap Data'!$J:$J,(MATCH($B:$B,'IP UPL Gap Data'!$D:$D,0))),0)</f>
        <v>0</v>
      </c>
      <c r="R472" s="9">
        <f>IFERROR(INDEX('OP UPL Gap Data'!G:G,(MATCH('UPL UHRIP Analysis by Provider'!$B:$B,'OP UPL Gap Data'!$D:$D,0))),0)</f>
        <v>0</v>
      </c>
      <c r="S472" s="9">
        <f>IFERROR(INDEX('OP UPL Gap Data'!H:H,(MATCH('UPL UHRIP Analysis by Provider'!$B:$B,'OP UPL Gap Data'!$D:$D,0))),0)</f>
        <v>0</v>
      </c>
      <c r="T472" s="4">
        <f>IFERROR(INDEX('IP UPL Gap Data'!$H:$H,(MATCH($B:$B,'IP UPL Gap Data'!$D:$D,0))),0)</f>
        <v>33434.065579334543</v>
      </c>
      <c r="U472" s="4">
        <f>IFERROR(INDEX('OP UPL Gap Data'!I:I,(MATCH('UPL UHRIP Analysis by Provider'!B:B,'OP UPL Gap Data'!D:D,0))),0)</f>
        <v>0</v>
      </c>
      <c r="V472" s="4">
        <f>IFERROR(INDEX('IP UPL Gap Data'!$N:$N,(MATCH($B:$B,'IP UPL Gap Data'!$D:$D,0))),0)</f>
        <v>0</v>
      </c>
    </row>
    <row r="473" spans="1:22">
      <c r="A473" s="10" t="s">
        <v>268</v>
      </c>
      <c r="B473" s="13" t="s">
        <v>268</v>
      </c>
      <c r="C473" s="11" t="s">
        <v>269</v>
      </c>
      <c r="D473" s="11"/>
      <c r="E473" s="12" t="s">
        <v>270</v>
      </c>
      <c r="F473" s="11" t="s">
        <v>226</v>
      </c>
      <c r="G473" s="11" t="s">
        <v>1404</v>
      </c>
      <c r="H473" s="13" t="s">
        <v>1619</v>
      </c>
      <c r="I473" s="9">
        <f>IFERROR(INDEX('PGY4 AA Encounters IP OP Split'!$L:$L,(MATCH($B:$B,'PGY4 AA Encounters IP OP Split'!$D:$D,0))),0)</f>
        <v>1985224.6360089886</v>
      </c>
      <c r="J473" s="9">
        <f>IFERROR(INDEX('PGY4 AA Encounters IP OP Split'!$M:$M,(MATCH($B:$B,'PGY4 AA Encounters IP OP Split'!$D:$D,0))),0)</f>
        <v>836728.9085981017</v>
      </c>
      <c r="K473" s="9">
        <f t="shared" si="28"/>
        <v>2821953.5446070903</v>
      </c>
      <c r="L473" s="71">
        <f>INDEX('Revised PGY4 Percent Increases'!J:J,(MATCH(H:H,'Revised PGY4 Percent Increases'!A:A,0)))</f>
        <v>0.60144775528978733</v>
      </c>
      <c r="M473" s="9">
        <f t="shared" si="29"/>
        <v>1697257.6249359932</v>
      </c>
      <c r="N473" s="4">
        <f t="shared" si="30"/>
        <v>1194008.9010735913</v>
      </c>
      <c r="O473" s="4">
        <f t="shared" si="31"/>
        <v>503248.72386240191</v>
      </c>
      <c r="P473" s="9">
        <f>IFERROR(INDEX('IP UPL Gap Data'!$I:$I,(MATCH($B:$B,'IP UPL Gap Data'!$D:$D,0))),0)</f>
        <v>3382141.2047836632</v>
      </c>
      <c r="Q473" s="9">
        <f>IFERROR(INDEX('IP UPL Gap Data'!$J:$J,(MATCH($B:$B,'IP UPL Gap Data'!$D:$D,0))),0)</f>
        <v>1890211.0960606057</v>
      </c>
      <c r="R473" s="9">
        <f>IFERROR(INDEX('OP UPL Gap Data'!G:G,(MATCH('UPL UHRIP Analysis by Provider'!$B:$B,'OP UPL Gap Data'!$D:$D,0))),0)</f>
        <v>1726873.4723924412</v>
      </c>
      <c r="S473" s="9">
        <f>IFERROR(INDEX('OP UPL Gap Data'!H:H,(MATCH('UPL UHRIP Analysis by Provider'!$B:$B,'OP UPL Gap Data'!$D:$D,0))),0)</f>
        <v>498520.84272727277</v>
      </c>
      <c r="T473" s="4">
        <f>IFERROR(INDEX('IP UPL Gap Data'!$H:$H,(MATCH($B:$B,'IP UPL Gap Data'!$D:$D,0))),0)</f>
        <v>1491930.1087230574</v>
      </c>
      <c r="U473" s="4">
        <f>IFERROR(INDEX('OP UPL Gap Data'!I:I,(MATCH('UPL UHRIP Analysis by Provider'!B:B,'OP UPL Gap Data'!D:D,0))),0)</f>
        <v>1228352.6296651685</v>
      </c>
      <c r="V473" s="4">
        <f>IFERROR(INDEX('IP UPL Gap Data'!$N:$N,(MATCH($B:$B,'IP UPL Gap Data'!$D:$D,0))),0)</f>
        <v>0</v>
      </c>
    </row>
    <row r="474" spans="1:22" ht="23.5">
      <c r="A474" s="10" t="s">
        <v>305</v>
      </c>
      <c r="B474" s="13" t="s">
        <v>305</v>
      </c>
      <c r="C474" s="11" t="s">
        <v>306</v>
      </c>
      <c r="D474" s="11"/>
      <c r="E474" s="12" t="s">
        <v>307</v>
      </c>
      <c r="F474" s="11" t="s">
        <v>226</v>
      </c>
      <c r="G474" s="11" t="s">
        <v>1404</v>
      </c>
      <c r="H474" s="13" t="s">
        <v>1619</v>
      </c>
      <c r="I474" s="9">
        <f>IFERROR(INDEX('PGY4 AA Encounters IP OP Split'!$L:$L,(MATCH($B:$B,'PGY4 AA Encounters IP OP Split'!$D:$D,0))),0)</f>
        <v>0</v>
      </c>
      <c r="J474" s="9">
        <f>IFERROR(INDEX('PGY4 AA Encounters IP OP Split'!$M:$M,(MATCH($B:$B,'PGY4 AA Encounters IP OP Split'!$D:$D,0))),0)</f>
        <v>0</v>
      </c>
      <c r="K474" s="9">
        <f t="shared" si="28"/>
        <v>0</v>
      </c>
      <c r="L474" s="71">
        <f>INDEX('Revised PGY4 Percent Increases'!J:J,(MATCH(H:H,'Revised PGY4 Percent Increases'!A:A,0)))</f>
        <v>0.60144775528978733</v>
      </c>
      <c r="M474" s="9">
        <f t="shared" si="29"/>
        <v>0</v>
      </c>
      <c r="N474" s="4">
        <f t="shared" si="30"/>
        <v>0</v>
      </c>
      <c r="O474" s="4">
        <f t="shared" si="31"/>
        <v>0</v>
      </c>
      <c r="P474" s="9">
        <f>IFERROR(INDEX('IP UPL Gap Data'!$I:$I,(MATCH($B:$B,'IP UPL Gap Data'!$D:$D,0))),0)</f>
        <v>142927.93508006562</v>
      </c>
      <c r="Q474" s="9">
        <f>IFERROR(INDEX('IP UPL Gap Data'!$J:$J,(MATCH($B:$B,'IP UPL Gap Data'!$D:$D,0))),0)</f>
        <v>0</v>
      </c>
      <c r="R474" s="9">
        <f>IFERROR(INDEX('OP UPL Gap Data'!G:G,(MATCH('UPL UHRIP Analysis by Provider'!$B:$B,'OP UPL Gap Data'!$D:$D,0))),0)</f>
        <v>16839.301260726803</v>
      </c>
      <c r="S474" s="9">
        <f>IFERROR(INDEX('OP UPL Gap Data'!H:H,(MATCH('UPL UHRIP Analysis by Provider'!$B:$B,'OP UPL Gap Data'!$D:$D,0))),0)</f>
        <v>1037.1100000000001</v>
      </c>
      <c r="T474" s="4">
        <f>IFERROR(INDEX('IP UPL Gap Data'!$H:$H,(MATCH($B:$B,'IP UPL Gap Data'!$D:$D,0))),0)</f>
        <v>142927.93508006562</v>
      </c>
      <c r="U474" s="4">
        <f>IFERROR(INDEX('OP UPL Gap Data'!I:I,(MATCH('UPL UHRIP Analysis by Provider'!B:B,'OP UPL Gap Data'!D:D,0))),0)</f>
        <v>15802.191260726802</v>
      </c>
      <c r="V474" s="4">
        <f>IFERROR(INDEX('IP UPL Gap Data'!$N:$N,(MATCH($B:$B,'IP UPL Gap Data'!$D:$D,0))),0)</f>
        <v>0</v>
      </c>
    </row>
    <row r="475" spans="1:22" ht="23.5">
      <c r="A475" s="10" t="s">
        <v>408</v>
      </c>
      <c r="B475" s="13" t="s">
        <v>408</v>
      </c>
      <c r="C475" s="11" t="s">
        <v>409</v>
      </c>
      <c r="D475" s="11"/>
      <c r="E475" s="12" t="s">
        <v>410</v>
      </c>
      <c r="F475" s="11" t="s">
        <v>226</v>
      </c>
      <c r="G475" s="11" t="s">
        <v>1404</v>
      </c>
      <c r="H475" s="13" t="s">
        <v>1619</v>
      </c>
      <c r="I475" s="9">
        <f>IFERROR(INDEX('PGY4 AA Encounters IP OP Split'!$L:$L,(MATCH($B:$B,'PGY4 AA Encounters IP OP Split'!$D:$D,0))),0)</f>
        <v>0</v>
      </c>
      <c r="J475" s="9">
        <f>IFERROR(INDEX('PGY4 AA Encounters IP OP Split'!$M:$M,(MATCH($B:$B,'PGY4 AA Encounters IP OP Split'!$D:$D,0))),0)</f>
        <v>94248.041080275958</v>
      </c>
      <c r="K475" s="9">
        <f t="shared" si="28"/>
        <v>94248.041080275958</v>
      </c>
      <c r="L475" s="71">
        <f>INDEX('Revised PGY4 Percent Increases'!J:J,(MATCH(H:H,'Revised PGY4 Percent Increases'!A:A,0)))</f>
        <v>0.60144775528978733</v>
      </c>
      <c r="M475" s="9">
        <f t="shared" si="29"/>
        <v>56685.272748191637</v>
      </c>
      <c r="N475" s="4">
        <f t="shared" si="30"/>
        <v>0</v>
      </c>
      <c r="O475" s="4">
        <f t="shared" si="31"/>
        <v>56685.272748191637</v>
      </c>
      <c r="P475" s="9">
        <f>IFERROR(INDEX('IP UPL Gap Data'!$I:$I,(MATCH($B:$B,'IP UPL Gap Data'!$D:$D,0))),0)</f>
        <v>44423.066375625313</v>
      </c>
      <c r="Q475" s="9">
        <f>IFERROR(INDEX('IP UPL Gap Data'!$J:$J,(MATCH($B:$B,'IP UPL Gap Data'!$D:$D,0))),0)</f>
        <v>0</v>
      </c>
      <c r="R475" s="9">
        <f>IFERROR(INDEX('OP UPL Gap Data'!G:G,(MATCH('UPL UHRIP Analysis by Provider'!$B:$B,'OP UPL Gap Data'!$D:$D,0))),0)</f>
        <v>185515.02644813593</v>
      </c>
      <c r="S475" s="9">
        <f>IFERROR(INDEX('OP UPL Gap Data'!H:H,(MATCH('UPL UHRIP Analysis by Provider'!$B:$B,'OP UPL Gap Data'!$D:$D,0))),0)</f>
        <v>30362.190303030307</v>
      </c>
      <c r="T475" s="4">
        <f>IFERROR(INDEX('IP UPL Gap Data'!$H:$H,(MATCH($B:$B,'IP UPL Gap Data'!$D:$D,0))),0)</f>
        <v>44423.066375625313</v>
      </c>
      <c r="U475" s="4">
        <f>IFERROR(INDEX('OP UPL Gap Data'!I:I,(MATCH('UPL UHRIP Analysis by Provider'!B:B,'OP UPL Gap Data'!D:D,0))),0)</f>
        <v>155152.83614510563</v>
      </c>
      <c r="V475" s="4">
        <f>IFERROR(INDEX('IP UPL Gap Data'!$N:$N,(MATCH($B:$B,'IP UPL Gap Data'!$D:$D,0))),0)</f>
        <v>0</v>
      </c>
    </row>
    <row r="476" spans="1:22" ht="23.5">
      <c r="A476" s="10" t="s">
        <v>447</v>
      </c>
      <c r="B476" s="13" t="s">
        <v>447</v>
      </c>
      <c r="C476" s="11" t="s">
        <v>448</v>
      </c>
      <c r="D476" s="11"/>
      <c r="E476" s="12" t="s">
        <v>449</v>
      </c>
      <c r="F476" s="11" t="s">
        <v>226</v>
      </c>
      <c r="G476" s="11" t="s">
        <v>1404</v>
      </c>
      <c r="H476" s="13" t="s">
        <v>1619</v>
      </c>
      <c r="I476" s="9">
        <f>IFERROR(INDEX('PGY4 AA Encounters IP OP Split'!$L:$L,(MATCH($B:$B,'PGY4 AA Encounters IP OP Split'!$D:$D,0))),0)</f>
        <v>0</v>
      </c>
      <c r="J476" s="9">
        <f>IFERROR(INDEX('PGY4 AA Encounters IP OP Split'!$M:$M,(MATCH($B:$B,'PGY4 AA Encounters IP OP Split'!$D:$D,0))),0)</f>
        <v>0</v>
      </c>
      <c r="K476" s="9">
        <f t="shared" si="28"/>
        <v>0</v>
      </c>
      <c r="L476" s="71">
        <f>INDEX('Revised PGY4 Percent Increases'!J:J,(MATCH(H:H,'Revised PGY4 Percent Increases'!A:A,0)))</f>
        <v>0.60144775528978733</v>
      </c>
      <c r="M476" s="9">
        <f t="shared" si="29"/>
        <v>0</v>
      </c>
      <c r="N476" s="4">
        <f t="shared" si="30"/>
        <v>0</v>
      </c>
      <c r="O476" s="4">
        <f t="shared" si="31"/>
        <v>0</v>
      </c>
      <c r="P476" s="9">
        <f>IFERROR(INDEX('IP UPL Gap Data'!$I:$I,(MATCH($B:$B,'IP UPL Gap Data'!$D:$D,0))),0)</f>
        <v>0</v>
      </c>
      <c r="Q476" s="9">
        <f>IFERROR(INDEX('IP UPL Gap Data'!$J:$J,(MATCH($B:$B,'IP UPL Gap Data'!$D:$D,0))),0)</f>
        <v>0</v>
      </c>
      <c r="R476" s="9">
        <f>IFERROR(INDEX('OP UPL Gap Data'!G:G,(MATCH('UPL UHRIP Analysis by Provider'!$B:$B,'OP UPL Gap Data'!$D:$D,0))),0)</f>
        <v>63473.671021532544</v>
      </c>
      <c r="S476" s="9">
        <f>IFERROR(INDEX('OP UPL Gap Data'!H:H,(MATCH('UPL UHRIP Analysis by Provider'!$B:$B,'OP UPL Gap Data'!$D:$D,0))),0)</f>
        <v>7325.9651515151509</v>
      </c>
      <c r="T476" s="4">
        <f>IFERROR(INDEX('IP UPL Gap Data'!$H:$H,(MATCH($B:$B,'IP UPL Gap Data'!$D:$D,0))),0)</f>
        <v>0</v>
      </c>
      <c r="U476" s="4">
        <f>IFERROR(INDEX('OP UPL Gap Data'!I:I,(MATCH('UPL UHRIP Analysis by Provider'!B:B,'OP UPL Gap Data'!D:D,0))),0)</f>
        <v>56147.705870017395</v>
      </c>
      <c r="V476" s="4">
        <f>IFERROR(INDEX('IP UPL Gap Data'!$N:$N,(MATCH($B:$B,'IP UPL Gap Data'!$D:$D,0))),0)</f>
        <v>0</v>
      </c>
    </row>
    <row r="477" spans="1:22">
      <c r="A477" s="10" t="s">
        <v>462</v>
      </c>
      <c r="B477" s="13" t="s">
        <v>462</v>
      </c>
      <c r="C477" s="11" t="s">
        <v>463</v>
      </c>
      <c r="D477" s="11"/>
      <c r="E477" s="12" t="s">
        <v>464</v>
      </c>
      <c r="F477" s="11" t="s">
        <v>226</v>
      </c>
      <c r="G477" s="11" t="s">
        <v>1404</v>
      </c>
      <c r="H477" s="13" t="s">
        <v>1619</v>
      </c>
      <c r="I477" s="9">
        <f>IFERROR(INDEX('PGY4 AA Encounters IP OP Split'!$L:$L,(MATCH($B:$B,'PGY4 AA Encounters IP OP Split'!$D:$D,0))),0)</f>
        <v>0</v>
      </c>
      <c r="J477" s="9">
        <f>IFERROR(INDEX('PGY4 AA Encounters IP OP Split'!$M:$M,(MATCH($B:$B,'PGY4 AA Encounters IP OP Split'!$D:$D,0))),0)</f>
        <v>0</v>
      </c>
      <c r="K477" s="9">
        <f t="shared" si="28"/>
        <v>0</v>
      </c>
      <c r="L477" s="71">
        <f>INDEX('Revised PGY4 Percent Increases'!J:J,(MATCH(H:H,'Revised PGY4 Percent Increases'!A:A,0)))</f>
        <v>0.60144775528978733</v>
      </c>
      <c r="M477" s="9">
        <f t="shared" si="29"/>
        <v>0</v>
      </c>
      <c r="N477" s="4">
        <f t="shared" si="30"/>
        <v>0</v>
      </c>
      <c r="O477" s="4">
        <f t="shared" si="31"/>
        <v>0</v>
      </c>
      <c r="P477" s="9">
        <f>IFERROR(INDEX('IP UPL Gap Data'!$I:$I,(MATCH($B:$B,'IP UPL Gap Data'!$D:$D,0))),0)</f>
        <v>0</v>
      </c>
      <c r="Q477" s="9">
        <f>IFERROR(INDEX('IP UPL Gap Data'!$J:$J,(MATCH($B:$B,'IP UPL Gap Data'!$D:$D,0))),0)</f>
        <v>0</v>
      </c>
      <c r="R477" s="9">
        <f>IFERROR(INDEX('OP UPL Gap Data'!G:G,(MATCH('UPL UHRIP Analysis by Provider'!$B:$B,'OP UPL Gap Data'!$D:$D,0))),0)</f>
        <v>52732.761178235633</v>
      </c>
      <c r="S477" s="9">
        <f>IFERROR(INDEX('OP UPL Gap Data'!H:H,(MATCH('UPL UHRIP Analysis by Provider'!$B:$B,'OP UPL Gap Data'!$D:$D,0))),0)</f>
        <v>18653.52</v>
      </c>
      <c r="T477" s="4">
        <f>IFERROR(INDEX('IP UPL Gap Data'!$H:$H,(MATCH($B:$B,'IP UPL Gap Data'!$D:$D,0))),0)</f>
        <v>0</v>
      </c>
      <c r="U477" s="4">
        <f>IFERROR(INDEX('OP UPL Gap Data'!I:I,(MATCH('UPL UHRIP Analysis by Provider'!B:B,'OP UPL Gap Data'!D:D,0))),0)</f>
        <v>34079.241178235636</v>
      </c>
      <c r="V477" s="4">
        <f>IFERROR(INDEX('IP UPL Gap Data'!$N:$N,(MATCH($B:$B,'IP UPL Gap Data'!$D:$D,0))),0)</f>
        <v>0</v>
      </c>
    </row>
    <row r="478" spans="1:22">
      <c r="A478" s="10" t="s">
        <v>474</v>
      </c>
      <c r="B478" s="13" t="s">
        <v>474</v>
      </c>
      <c r="C478" s="11" t="s">
        <v>475</v>
      </c>
      <c r="D478" s="11"/>
      <c r="E478" s="12" t="s">
        <v>476</v>
      </c>
      <c r="F478" s="11" t="s">
        <v>226</v>
      </c>
      <c r="G478" s="11" t="s">
        <v>1404</v>
      </c>
      <c r="H478" s="13" t="s">
        <v>1619</v>
      </c>
      <c r="I478" s="9">
        <f>IFERROR(INDEX('PGY4 AA Encounters IP OP Split'!$L:$L,(MATCH($B:$B,'PGY4 AA Encounters IP OP Split'!$D:$D,0))),0)</f>
        <v>341682.79141496704</v>
      </c>
      <c r="J478" s="9">
        <f>IFERROR(INDEX('PGY4 AA Encounters IP OP Split'!$M:$M,(MATCH($B:$B,'PGY4 AA Encounters IP OP Split'!$D:$D,0))),0)</f>
        <v>243424.7272193348</v>
      </c>
      <c r="K478" s="9">
        <f t="shared" si="28"/>
        <v>585107.51863430184</v>
      </c>
      <c r="L478" s="71">
        <f>INDEX('Revised PGY4 Percent Increases'!J:J,(MATCH(H:H,'Revised PGY4 Percent Increases'!A:A,0)))</f>
        <v>0.60144775528978733</v>
      </c>
      <c r="M478" s="9">
        <f t="shared" si="29"/>
        <v>351911.60368577827</v>
      </c>
      <c r="N478" s="4">
        <f t="shared" si="30"/>
        <v>205504.34791768054</v>
      </c>
      <c r="O478" s="4">
        <f t="shared" si="31"/>
        <v>146407.2557680977</v>
      </c>
      <c r="P478" s="9">
        <f>IFERROR(INDEX('IP UPL Gap Data'!$I:$I,(MATCH($B:$B,'IP UPL Gap Data'!$D:$D,0))),0)</f>
        <v>485660.10437196511</v>
      </c>
      <c r="Q478" s="9">
        <f>IFERROR(INDEX('IP UPL Gap Data'!$J:$J,(MATCH($B:$B,'IP UPL Gap Data'!$D:$D,0))),0)</f>
        <v>382900.29075757577</v>
      </c>
      <c r="R478" s="9">
        <f>IFERROR(INDEX('OP UPL Gap Data'!G:G,(MATCH('UPL UHRIP Analysis by Provider'!$B:$B,'OP UPL Gap Data'!$D:$D,0))),0)</f>
        <v>324775.82356576604</v>
      </c>
      <c r="S478" s="9">
        <f>IFERROR(INDEX('OP UPL Gap Data'!H:H,(MATCH('UPL UHRIP Analysis by Provider'!$B:$B,'OP UPL Gap Data'!$D:$D,0))),0)</f>
        <v>163315.99075757575</v>
      </c>
      <c r="T478" s="4">
        <f>IFERROR(INDEX('IP UPL Gap Data'!$H:$H,(MATCH($B:$B,'IP UPL Gap Data'!$D:$D,0))),0)</f>
        <v>102759.81361438934</v>
      </c>
      <c r="U478" s="4">
        <f>IFERROR(INDEX('OP UPL Gap Data'!I:I,(MATCH('UPL UHRIP Analysis by Provider'!B:B,'OP UPL Gap Data'!D:D,0))),0)</f>
        <v>161459.83280819029</v>
      </c>
      <c r="V478" s="4">
        <f>IFERROR(INDEX('IP UPL Gap Data'!$N:$N,(MATCH($B:$B,'IP UPL Gap Data'!$D:$D,0))),0)</f>
        <v>0</v>
      </c>
    </row>
    <row r="479" spans="1:22" ht="23.5">
      <c r="A479" s="10" t="s">
        <v>517</v>
      </c>
      <c r="B479" s="13" t="s">
        <v>517</v>
      </c>
      <c r="C479" s="11" t="s">
        <v>518</v>
      </c>
      <c r="D479" s="11"/>
      <c r="E479" s="12" t="s">
        <v>519</v>
      </c>
      <c r="F479" s="11" t="s">
        <v>226</v>
      </c>
      <c r="G479" s="11" t="s">
        <v>1404</v>
      </c>
      <c r="H479" s="13" t="s">
        <v>1619</v>
      </c>
      <c r="I479" s="9">
        <f>IFERROR(INDEX('PGY4 AA Encounters IP OP Split'!$L:$L,(MATCH($B:$B,'PGY4 AA Encounters IP OP Split'!$D:$D,0))),0)</f>
        <v>10623177.288435522</v>
      </c>
      <c r="J479" s="9">
        <f>IFERROR(INDEX('PGY4 AA Encounters IP OP Split'!$M:$M,(MATCH($B:$B,'PGY4 AA Encounters IP OP Split'!$D:$D,0))),0)</f>
        <v>1224706.3917524398</v>
      </c>
      <c r="K479" s="9">
        <f t="shared" si="28"/>
        <v>11847883.680187963</v>
      </c>
      <c r="L479" s="71">
        <f>INDEX('Revised PGY4 Percent Increases'!J:J,(MATCH(H:H,'Revised PGY4 Percent Increases'!A:A,0)))</f>
        <v>0.60144775528978733</v>
      </c>
      <c r="M479" s="9">
        <f t="shared" si="29"/>
        <v>7125883.0443835547</v>
      </c>
      <c r="N479" s="4">
        <f t="shared" si="30"/>
        <v>6389286.1341749951</v>
      </c>
      <c r="O479" s="4">
        <f t="shared" si="31"/>
        <v>736596.91020855983</v>
      </c>
      <c r="P479" s="9">
        <f>IFERROR(INDEX('IP UPL Gap Data'!$I:$I,(MATCH($B:$B,'IP UPL Gap Data'!$D:$D,0))),0)</f>
        <v>21874730.875084549</v>
      </c>
      <c r="Q479" s="9">
        <f>IFERROR(INDEX('IP UPL Gap Data'!$J:$J,(MATCH($B:$B,'IP UPL Gap Data'!$D:$D,0))),0)</f>
        <v>13515241.28651515</v>
      </c>
      <c r="R479" s="9">
        <f>IFERROR(INDEX('OP UPL Gap Data'!G:G,(MATCH('UPL UHRIP Analysis by Provider'!$B:$B,'OP UPL Gap Data'!$D:$D,0))),0)</f>
        <v>4565665.7690910026</v>
      </c>
      <c r="S479" s="9">
        <f>IFERROR(INDEX('OP UPL Gap Data'!H:H,(MATCH('UPL UHRIP Analysis by Provider'!$B:$B,'OP UPL Gap Data'!$D:$D,0))),0)</f>
        <v>1386992.7348484849</v>
      </c>
      <c r="T479" s="4">
        <f>IFERROR(INDEX('IP UPL Gap Data'!$H:$H,(MATCH($B:$B,'IP UPL Gap Data'!$D:$D,0))),0)</f>
        <v>8359489.588569399</v>
      </c>
      <c r="U479" s="4">
        <f>IFERROR(INDEX('OP UPL Gap Data'!I:I,(MATCH('UPL UHRIP Analysis by Provider'!B:B,'OP UPL Gap Data'!D:D,0))),0)</f>
        <v>3178673.0342425178</v>
      </c>
      <c r="V479" s="4">
        <f>IFERROR(INDEX('IP UPL Gap Data'!$N:$N,(MATCH($B:$B,'IP UPL Gap Data'!$D:$D,0))),0)</f>
        <v>0</v>
      </c>
    </row>
    <row r="480" spans="1:22" ht="23.5">
      <c r="A480" s="10" t="s">
        <v>631</v>
      </c>
      <c r="B480" s="13" t="s">
        <v>631</v>
      </c>
      <c r="C480" s="11" t="s">
        <v>632</v>
      </c>
      <c r="D480" s="11"/>
      <c r="E480" s="12" t="s">
        <v>633</v>
      </c>
      <c r="F480" s="11" t="s">
        <v>226</v>
      </c>
      <c r="G480" s="11" t="s">
        <v>1404</v>
      </c>
      <c r="H480" s="13" t="s">
        <v>1619</v>
      </c>
      <c r="I480" s="9">
        <f>IFERROR(INDEX('PGY4 AA Encounters IP OP Split'!$L:$L,(MATCH($B:$B,'PGY4 AA Encounters IP OP Split'!$D:$D,0))),0)</f>
        <v>13969334.654217543</v>
      </c>
      <c r="J480" s="9">
        <f>IFERROR(INDEX('PGY4 AA Encounters IP OP Split'!$M:$M,(MATCH($B:$B,'PGY4 AA Encounters IP OP Split'!$D:$D,0))),0)</f>
        <v>2331562.1292752055</v>
      </c>
      <c r="K480" s="9">
        <f t="shared" si="28"/>
        <v>16300896.783492748</v>
      </c>
      <c r="L480" s="71">
        <f>INDEX('Revised PGY4 Percent Increases'!J:J,(MATCH(H:H,'Revised PGY4 Percent Increases'!A:A,0)))</f>
        <v>0.60144775528978733</v>
      </c>
      <c r="M480" s="9">
        <f t="shared" si="29"/>
        <v>9804137.779642228</v>
      </c>
      <c r="N480" s="4">
        <f t="shared" si="30"/>
        <v>8401824.9706709795</v>
      </c>
      <c r="O480" s="4">
        <f t="shared" si="31"/>
        <v>1402312.8089712493</v>
      </c>
      <c r="P480" s="9">
        <f>IFERROR(INDEX('IP UPL Gap Data'!$I:$I,(MATCH($B:$B,'IP UPL Gap Data'!$D:$D,0))),0)</f>
        <v>18364023.041965675</v>
      </c>
      <c r="Q480" s="9">
        <f>IFERROR(INDEX('IP UPL Gap Data'!$J:$J,(MATCH($B:$B,'IP UPL Gap Data'!$D:$D,0))),0)</f>
        <v>12108456.336060606</v>
      </c>
      <c r="R480" s="9">
        <f>IFERROR(INDEX('OP UPL Gap Data'!G:G,(MATCH('UPL UHRIP Analysis by Provider'!$B:$B,'OP UPL Gap Data'!$D:$D,0))),0)</f>
        <v>5879718.347929013</v>
      </c>
      <c r="S480" s="9">
        <f>IFERROR(INDEX('OP UPL Gap Data'!H:H,(MATCH('UPL UHRIP Analysis by Provider'!$B:$B,'OP UPL Gap Data'!$D:$D,0))),0)</f>
        <v>4133708.7328787884</v>
      </c>
      <c r="T480" s="4">
        <f>IFERROR(INDEX('IP UPL Gap Data'!$H:$H,(MATCH($B:$B,'IP UPL Gap Data'!$D:$D,0))),0)</f>
        <v>6255566.7059050687</v>
      </c>
      <c r="U480" s="4">
        <f>IFERROR(INDEX('OP UPL Gap Data'!I:I,(MATCH('UPL UHRIP Analysis by Provider'!B:B,'OP UPL Gap Data'!D:D,0))),0)</f>
        <v>1746009.6150502246</v>
      </c>
      <c r="V480" s="4">
        <f>IFERROR(INDEX('IP UPL Gap Data'!$N:$N,(MATCH($B:$B,'IP UPL Gap Data'!$D:$D,0))),0)</f>
        <v>0</v>
      </c>
    </row>
    <row r="481" spans="1:22" ht="23.5">
      <c r="A481" s="10" t="s">
        <v>634</v>
      </c>
      <c r="B481" s="13" t="s">
        <v>634</v>
      </c>
      <c r="C481" s="11" t="s">
        <v>635</v>
      </c>
      <c r="D481" s="11"/>
      <c r="E481" s="12" t="s">
        <v>636</v>
      </c>
      <c r="F481" s="11" t="s">
        <v>226</v>
      </c>
      <c r="G481" s="11" t="s">
        <v>1404</v>
      </c>
      <c r="H481" s="13" t="s">
        <v>1619</v>
      </c>
      <c r="I481" s="9">
        <f>IFERROR(INDEX('PGY4 AA Encounters IP OP Split'!$L:$L,(MATCH($B:$B,'PGY4 AA Encounters IP OP Split'!$D:$D,0))),0)</f>
        <v>2067585.9526341443</v>
      </c>
      <c r="J481" s="9">
        <f>IFERROR(INDEX('PGY4 AA Encounters IP OP Split'!$M:$M,(MATCH($B:$B,'PGY4 AA Encounters IP OP Split'!$D:$D,0))),0)</f>
        <v>728071.66355975985</v>
      </c>
      <c r="K481" s="9">
        <f t="shared" si="28"/>
        <v>2795657.6161939041</v>
      </c>
      <c r="L481" s="71">
        <f>INDEX('Revised PGY4 Percent Increases'!J:J,(MATCH(H:H,'Revised PGY4 Percent Increases'!A:A,0)))</f>
        <v>0.60144775528978733</v>
      </c>
      <c r="M481" s="9">
        <f t="shared" si="29"/>
        <v>1681441.9978186213</v>
      </c>
      <c r="N481" s="4">
        <f t="shared" si="30"/>
        <v>1243544.9300805028</v>
      </c>
      <c r="O481" s="4">
        <f t="shared" si="31"/>
        <v>437897.06773811881</v>
      </c>
      <c r="P481" s="9">
        <f>IFERROR(INDEX('IP UPL Gap Data'!$I:$I,(MATCH($B:$B,'IP UPL Gap Data'!$D:$D,0))),0)</f>
        <v>2857877.6449319492</v>
      </c>
      <c r="Q481" s="9">
        <f>IFERROR(INDEX('IP UPL Gap Data'!$J:$J,(MATCH($B:$B,'IP UPL Gap Data'!$D:$D,0))),0)</f>
        <v>1484325.5565151516</v>
      </c>
      <c r="R481" s="9">
        <f>IFERROR(INDEX('OP UPL Gap Data'!G:G,(MATCH('UPL UHRIP Analysis by Provider'!$B:$B,'OP UPL Gap Data'!$D:$D,0))),0)</f>
        <v>2147934.8536824966</v>
      </c>
      <c r="S481" s="9">
        <f>IFERROR(INDEX('OP UPL Gap Data'!H:H,(MATCH('UPL UHRIP Analysis by Provider'!$B:$B,'OP UPL Gap Data'!$D:$D,0))),0)</f>
        <v>1282310.852878788</v>
      </c>
      <c r="T481" s="4">
        <f>IFERROR(INDEX('IP UPL Gap Data'!$H:$H,(MATCH($B:$B,'IP UPL Gap Data'!$D:$D,0))),0)</f>
        <v>1373552.0884167976</v>
      </c>
      <c r="U481" s="4">
        <f>IFERROR(INDEX('OP UPL Gap Data'!I:I,(MATCH('UPL UHRIP Analysis by Provider'!B:B,'OP UPL Gap Data'!D:D,0))),0)</f>
        <v>865624.00080370856</v>
      </c>
      <c r="V481" s="4">
        <f>IFERROR(INDEX('IP UPL Gap Data'!$N:$N,(MATCH($B:$B,'IP UPL Gap Data'!$D:$D,0))),0)</f>
        <v>0</v>
      </c>
    </row>
    <row r="482" spans="1:22">
      <c r="A482" s="10" t="s">
        <v>643</v>
      </c>
      <c r="B482" s="13" t="s">
        <v>643</v>
      </c>
      <c r="C482" s="11" t="s">
        <v>644</v>
      </c>
      <c r="D482" s="11"/>
      <c r="E482" s="12" t="s">
        <v>645</v>
      </c>
      <c r="F482" s="11" t="s">
        <v>226</v>
      </c>
      <c r="G482" s="11" t="s">
        <v>1404</v>
      </c>
      <c r="H482" s="13" t="s">
        <v>1619</v>
      </c>
      <c r="I482" s="9">
        <f>IFERROR(INDEX('PGY4 AA Encounters IP OP Split'!$L:$L,(MATCH($B:$B,'PGY4 AA Encounters IP OP Split'!$D:$D,0))),0)</f>
        <v>1013532.3690271561</v>
      </c>
      <c r="J482" s="9">
        <f>IFERROR(INDEX('PGY4 AA Encounters IP OP Split'!$M:$M,(MATCH($B:$B,'PGY4 AA Encounters IP OP Split'!$D:$D,0))),0)</f>
        <v>797597.44038218376</v>
      </c>
      <c r="K482" s="9">
        <f t="shared" si="28"/>
        <v>1811129.8094093399</v>
      </c>
      <c r="L482" s="71">
        <f>INDEX('Revised PGY4 Percent Increases'!J:J,(MATCH(H:H,'Revised PGY4 Percent Increases'!A:A,0)))</f>
        <v>0.60144775528978733</v>
      </c>
      <c r="M482" s="9">
        <f t="shared" si="29"/>
        <v>1089299.9584076679</v>
      </c>
      <c r="N482" s="4">
        <f t="shared" si="30"/>
        <v>609586.76826492348</v>
      </c>
      <c r="O482" s="4">
        <f t="shared" si="31"/>
        <v>479713.1901427444</v>
      </c>
      <c r="P482" s="9">
        <f>IFERROR(INDEX('IP UPL Gap Data'!$I:$I,(MATCH($B:$B,'IP UPL Gap Data'!$D:$D,0))),0)</f>
        <v>1794725.9118674586</v>
      </c>
      <c r="Q482" s="9">
        <f>IFERROR(INDEX('IP UPL Gap Data'!$J:$J,(MATCH($B:$B,'IP UPL Gap Data'!$D:$D,0))),0)</f>
        <v>916243.45045454556</v>
      </c>
      <c r="R482" s="9">
        <f>IFERROR(INDEX('OP UPL Gap Data'!G:G,(MATCH('UPL UHRIP Analysis by Provider'!$B:$B,'OP UPL Gap Data'!$D:$D,0))),0)</f>
        <v>2078043.9556424075</v>
      </c>
      <c r="S482" s="9">
        <f>IFERROR(INDEX('OP UPL Gap Data'!H:H,(MATCH('UPL UHRIP Analysis by Provider'!$B:$B,'OP UPL Gap Data'!$D:$D,0))),0)</f>
        <v>1240157.2948484847</v>
      </c>
      <c r="T482" s="4">
        <f>IFERROR(INDEX('IP UPL Gap Data'!$H:$H,(MATCH($B:$B,'IP UPL Gap Data'!$D:$D,0))),0)</f>
        <v>878482.46141291305</v>
      </c>
      <c r="U482" s="4">
        <f>IFERROR(INDEX('OP UPL Gap Data'!I:I,(MATCH('UPL UHRIP Analysis by Provider'!B:B,'OP UPL Gap Data'!D:D,0))),0)</f>
        <v>837886.66079392284</v>
      </c>
      <c r="V482" s="4">
        <f>IFERROR(INDEX('IP UPL Gap Data'!$N:$N,(MATCH($B:$B,'IP UPL Gap Data'!$D:$D,0))),0)</f>
        <v>0</v>
      </c>
    </row>
    <row r="483" spans="1:22" ht="23.5">
      <c r="A483" s="10" t="s">
        <v>646</v>
      </c>
      <c r="B483" s="13" t="s">
        <v>646</v>
      </c>
      <c r="C483" s="11" t="s">
        <v>647</v>
      </c>
      <c r="D483" s="11"/>
      <c r="E483" s="12" t="s">
        <v>648</v>
      </c>
      <c r="F483" s="11" t="s">
        <v>226</v>
      </c>
      <c r="G483" s="11" t="s">
        <v>1404</v>
      </c>
      <c r="H483" s="13" t="s">
        <v>1619</v>
      </c>
      <c r="I483" s="9">
        <f>IFERROR(INDEX('PGY4 AA Encounters IP OP Split'!$L:$L,(MATCH($B:$B,'PGY4 AA Encounters IP OP Split'!$D:$D,0))),0)</f>
        <v>3647745.7883031284</v>
      </c>
      <c r="J483" s="9">
        <f>IFERROR(INDEX('PGY4 AA Encounters IP OP Split'!$M:$M,(MATCH($B:$B,'PGY4 AA Encounters IP OP Split'!$D:$D,0))),0)</f>
        <v>2104752.5450606653</v>
      </c>
      <c r="K483" s="9">
        <f t="shared" si="28"/>
        <v>5752498.3333637938</v>
      </c>
      <c r="L483" s="71">
        <f>INDEX('Revised PGY4 Percent Increases'!J:J,(MATCH(H:H,'Revised PGY4 Percent Increases'!A:A,0)))</f>
        <v>0.60144775528978733</v>
      </c>
      <c r="M483" s="9">
        <f t="shared" si="29"/>
        <v>3459827.2099098964</v>
      </c>
      <c r="N483" s="4">
        <f t="shared" si="30"/>
        <v>2193928.5162426922</v>
      </c>
      <c r="O483" s="4">
        <f t="shared" si="31"/>
        <v>1265898.6936672041</v>
      </c>
      <c r="P483" s="9">
        <f>IFERROR(INDEX('IP UPL Gap Data'!$I:$I,(MATCH($B:$B,'IP UPL Gap Data'!$D:$D,0))),0)</f>
        <v>7256387.7628761223</v>
      </c>
      <c r="Q483" s="9">
        <f>IFERROR(INDEX('IP UPL Gap Data'!$J:$J,(MATCH($B:$B,'IP UPL Gap Data'!$D:$D,0))),0)</f>
        <v>3425824.4313636366</v>
      </c>
      <c r="R483" s="9">
        <f>IFERROR(INDEX('OP UPL Gap Data'!G:G,(MATCH('UPL UHRIP Analysis by Provider'!$B:$B,'OP UPL Gap Data'!$D:$D,0))),0)</f>
        <v>6869994.0932100294</v>
      </c>
      <c r="S483" s="9">
        <f>IFERROR(INDEX('OP UPL Gap Data'!H:H,(MATCH('UPL UHRIP Analysis by Provider'!$B:$B,'OP UPL Gap Data'!$D:$D,0))),0)</f>
        <v>1781642.3065151516</v>
      </c>
      <c r="T483" s="4">
        <f>IFERROR(INDEX('IP UPL Gap Data'!$H:$H,(MATCH($B:$B,'IP UPL Gap Data'!$D:$D,0))),0)</f>
        <v>3830563.3315124856</v>
      </c>
      <c r="U483" s="4">
        <f>IFERROR(INDEX('OP UPL Gap Data'!I:I,(MATCH('UPL UHRIP Analysis by Provider'!B:B,'OP UPL Gap Data'!D:D,0))),0)</f>
        <v>5088351.7866948778</v>
      </c>
      <c r="V483" s="4">
        <f>IFERROR(INDEX('IP UPL Gap Data'!$N:$N,(MATCH($B:$B,'IP UPL Gap Data'!$D:$D,0))),0)</f>
        <v>0</v>
      </c>
    </row>
    <row r="484" spans="1:22">
      <c r="A484" s="10" t="s">
        <v>667</v>
      </c>
      <c r="B484" s="13" t="s">
        <v>667</v>
      </c>
      <c r="C484" s="11" t="s">
        <v>668</v>
      </c>
      <c r="D484" s="11"/>
      <c r="E484" s="12" t="s">
        <v>669</v>
      </c>
      <c r="F484" s="11" t="s">
        <v>226</v>
      </c>
      <c r="G484" s="11" t="s">
        <v>1404</v>
      </c>
      <c r="H484" s="13" t="s">
        <v>1619</v>
      </c>
      <c r="I484" s="9">
        <f>IFERROR(INDEX('PGY4 AA Encounters IP OP Split'!$L:$L,(MATCH($B:$B,'PGY4 AA Encounters IP OP Split'!$D:$D,0))),0)</f>
        <v>0</v>
      </c>
      <c r="J484" s="9">
        <f>IFERROR(INDEX('PGY4 AA Encounters IP OP Split'!$M:$M,(MATCH($B:$B,'PGY4 AA Encounters IP OP Split'!$D:$D,0))),0)</f>
        <v>0</v>
      </c>
      <c r="K484" s="9">
        <f t="shared" si="28"/>
        <v>0</v>
      </c>
      <c r="L484" s="71">
        <f>INDEX('Revised PGY4 Percent Increases'!J:J,(MATCH(H:H,'Revised PGY4 Percent Increases'!A:A,0)))</f>
        <v>0.60144775528978733</v>
      </c>
      <c r="M484" s="9">
        <f t="shared" si="29"/>
        <v>0</v>
      </c>
      <c r="N484" s="4">
        <f t="shared" si="30"/>
        <v>0</v>
      </c>
      <c r="O484" s="4">
        <f t="shared" si="31"/>
        <v>0</v>
      </c>
      <c r="P484" s="9">
        <f>IFERROR(INDEX('IP UPL Gap Data'!$I:$I,(MATCH($B:$B,'IP UPL Gap Data'!$D:$D,0))),0)</f>
        <v>0</v>
      </c>
      <c r="Q484" s="9">
        <f>IFERROR(INDEX('IP UPL Gap Data'!$J:$J,(MATCH($B:$B,'IP UPL Gap Data'!$D:$D,0))),0)</f>
        <v>0</v>
      </c>
      <c r="R484" s="9">
        <f>IFERROR(INDEX('OP UPL Gap Data'!G:G,(MATCH('UPL UHRIP Analysis by Provider'!$B:$B,'OP UPL Gap Data'!$D:$D,0))),0)</f>
        <v>0</v>
      </c>
      <c r="S484" s="9">
        <f>IFERROR(INDEX('OP UPL Gap Data'!H:H,(MATCH('UPL UHRIP Analysis by Provider'!$B:$B,'OP UPL Gap Data'!$D:$D,0))),0)</f>
        <v>0</v>
      </c>
      <c r="T484" s="4">
        <f>IFERROR(INDEX('IP UPL Gap Data'!$H:$H,(MATCH($B:$B,'IP UPL Gap Data'!$D:$D,0))),0)</f>
        <v>0</v>
      </c>
      <c r="U484" s="4">
        <f>IFERROR(INDEX('OP UPL Gap Data'!I:I,(MATCH('UPL UHRIP Analysis by Provider'!B:B,'OP UPL Gap Data'!D:D,0))),0)</f>
        <v>0</v>
      </c>
      <c r="V484" s="4">
        <f>IFERROR(INDEX('IP UPL Gap Data'!$N:$N,(MATCH($B:$B,'IP UPL Gap Data'!$D:$D,0))),0)</f>
        <v>0</v>
      </c>
    </row>
    <row r="485" spans="1:22" ht="23.5">
      <c r="A485" s="10" t="s">
        <v>838</v>
      </c>
      <c r="B485" s="13" t="s">
        <v>838</v>
      </c>
      <c r="C485" s="11" t="s">
        <v>839</v>
      </c>
      <c r="D485" s="11"/>
      <c r="E485" s="12" t="s">
        <v>840</v>
      </c>
      <c r="F485" s="11" t="s">
        <v>226</v>
      </c>
      <c r="G485" s="11" t="s">
        <v>1404</v>
      </c>
      <c r="H485" s="13" t="s">
        <v>1619</v>
      </c>
      <c r="I485" s="9">
        <f>IFERROR(INDEX('PGY4 AA Encounters IP OP Split'!$L:$L,(MATCH($B:$B,'PGY4 AA Encounters IP OP Split'!$D:$D,0))),0)</f>
        <v>2231635.9509519152</v>
      </c>
      <c r="J485" s="9">
        <f>IFERROR(INDEX('PGY4 AA Encounters IP OP Split'!$M:$M,(MATCH($B:$B,'PGY4 AA Encounters IP OP Split'!$D:$D,0))),0)</f>
        <v>827684.6621709303</v>
      </c>
      <c r="K485" s="9">
        <f t="shared" si="28"/>
        <v>3059320.6131228455</v>
      </c>
      <c r="L485" s="71">
        <f>INDEX('Revised PGY4 Percent Increases'!J:J,(MATCH(H:H,'Revised PGY4 Percent Increases'!A:A,0)))</f>
        <v>0.60144775528978733</v>
      </c>
      <c r="M485" s="9">
        <f t="shared" si="29"/>
        <v>1840021.5154745113</v>
      </c>
      <c r="N485" s="4">
        <f t="shared" si="30"/>
        <v>1342212.4333240194</v>
      </c>
      <c r="O485" s="4">
        <f t="shared" si="31"/>
        <v>497809.082150492</v>
      </c>
      <c r="P485" s="9">
        <f>IFERROR(INDEX('IP UPL Gap Data'!$I:$I,(MATCH($B:$B,'IP UPL Gap Data'!$D:$D,0))),0)</f>
        <v>4687194.7097581299</v>
      </c>
      <c r="Q485" s="9">
        <f>IFERROR(INDEX('IP UPL Gap Data'!$J:$J,(MATCH($B:$B,'IP UPL Gap Data'!$D:$D,0))),0)</f>
        <v>3513487.1219696971</v>
      </c>
      <c r="R485" s="9">
        <f>IFERROR(INDEX('OP UPL Gap Data'!G:G,(MATCH('UPL UHRIP Analysis by Provider'!$B:$B,'OP UPL Gap Data'!$D:$D,0))),0)</f>
        <v>2673588.1613258184</v>
      </c>
      <c r="S485" s="9">
        <f>IFERROR(INDEX('OP UPL Gap Data'!H:H,(MATCH('UPL UHRIP Analysis by Provider'!$B:$B,'OP UPL Gap Data'!$D:$D,0))),0)</f>
        <v>1919468.0516666663</v>
      </c>
      <c r="T485" s="4">
        <f>IFERROR(INDEX('IP UPL Gap Data'!$H:$H,(MATCH($B:$B,'IP UPL Gap Data'!$D:$D,0))),0)</f>
        <v>1173707.5877884328</v>
      </c>
      <c r="U485" s="4">
        <f>IFERROR(INDEX('OP UPL Gap Data'!I:I,(MATCH('UPL UHRIP Analysis by Provider'!B:B,'OP UPL Gap Data'!D:D,0))),0)</f>
        <v>754120.10965915211</v>
      </c>
      <c r="V485" s="4">
        <f>IFERROR(INDEX('IP UPL Gap Data'!$N:$N,(MATCH($B:$B,'IP UPL Gap Data'!$D:$D,0))),0)</f>
        <v>0</v>
      </c>
    </row>
    <row r="486" spans="1:22">
      <c r="A486" s="10" t="s">
        <v>943</v>
      </c>
      <c r="B486" s="13" t="s">
        <v>943</v>
      </c>
      <c r="C486" s="11" t="s">
        <v>944</v>
      </c>
      <c r="D486" s="11"/>
      <c r="E486" s="12" t="s">
        <v>945</v>
      </c>
      <c r="F486" s="11" t="s">
        <v>226</v>
      </c>
      <c r="G486" s="11" t="s">
        <v>1404</v>
      </c>
      <c r="H486" s="13" t="s">
        <v>1619</v>
      </c>
      <c r="I486" s="9">
        <f>IFERROR(INDEX('PGY4 AA Encounters IP OP Split'!$L:$L,(MATCH($B:$B,'PGY4 AA Encounters IP OP Split'!$D:$D,0))),0)</f>
        <v>1565969.4314276767</v>
      </c>
      <c r="J486" s="9">
        <f>IFERROR(INDEX('PGY4 AA Encounters IP OP Split'!$M:$M,(MATCH($B:$B,'PGY4 AA Encounters IP OP Split'!$D:$D,0))),0)</f>
        <v>659278.58367262792</v>
      </c>
      <c r="K486" s="9">
        <f t="shared" si="28"/>
        <v>2225248.0151003045</v>
      </c>
      <c r="L486" s="71">
        <f>INDEX('Revised PGY4 Percent Increases'!J:J,(MATCH(H:H,'Revised PGY4 Percent Increases'!A:A,0)))</f>
        <v>0.60144775528978733</v>
      </c>
      <c r="M486" s="9">
        <f t="shared" si="29"/>
        <v>1338370.4236451329</v>
      </c>
      <c r="N486" s="4">
        <f t="shared" si="30"/>
        <v>941848.79938460072</v>
      </c>
      <c r="O486" s="4">
        <f t="shared" si="31"/>
        <v>396521.62426053232</v>
      </c>
      <c r="P486" s="9">
        <f>IFERROR(INDEX('IP UPL Gap Data'!$I:$I,(MATCH($B:$B,'IP UPL Gap Data'!$D:$D,0))),0)</f>
        <v>3014841.7305465802</v>
      </c>
      <c r="Q486" s="9">
        <f>IFERROR(INDEX('IP UPL Gap Data'!$J:$J,(MATCH($B:$B,'IP UPL Gap Data'!$D:$D,0))),0)</f>
        <v>1509818.7331818179</v>
      </c>
      <c r="R486" s="9">
        <f>IFERROR(INDEX('OP UPL Gap Data'!G:G,(MATCH('UPL UHRIP Analysis by Provider'!$B:$B,'OP UPL Gap Data'!$D:$D,0))),0)</f>
        <v>1545383.7989806756</v>
      </c>
      <c r="S486" s="9">
        <f>IFERROR(INDEX('OP UPL Gap Data'!H:H,(MATCH('UPL UHRIP Analysis by Provider'!$B:$B,'OP UPL Gap Data'!$D:$D,0))),0)</f>
        <v>951335.02348484856</v>
      </c>
      <c r="T486" s="4">
        <f>IFERROR(INDEX('IP UPL Gap Data'!$H:$H,(MATCH($B:$B,'IP UPL Gap Data'!$D:$D,0))),0)</f>
        <v>1505022.9973647622</v>
      </c>
      <c r="U486" s="4">
        <f>IFERROR(INDEX('OP UPL Gap Data'!I:I,(MATCH('UPL UHRIP Analysis by Provider'!B:B,'OP UPL Gap Data'!D:D,0))),0)</f>
        <v>594048.77549582708</v>
      </c>
      <c r="V486" s="4">
        <f>IFERROR(INDEX('IP UPL Gap Data'!$N:$N,(MATCH($B:$B,'IP UPL Gap Data'!$D:$D,0))),0)</f>
        <v>0</v>
      </c>
    </row>
    <row r="487" spans="1:22" ht="23.5">
      <c r="A487" s="10" t="s">
        <v>949</v>
      </c>
      <c r="B487" s="13" t="s">
        <v>949</v>
      </c>
      <c r="C487" s="11" t="s">
        <v>950</v>
      </c>
      <c r="D487" s="11"/>
      <c r="E487" s="12" t="s">
        <v>951</v>
      </c>
      <c r="F487" s="11" t="s">
        <v>226</v>
      </c>
      <c r="G487" s="11" t="s">
        <v>1404</v>
      </c>
      <c r="H487" s="13" t="s">
        <v>1619</v>
      </c>
      <c r="I487" s="9">
        <f>IFERROR(INDEX('PGY4 AA Encounters IP OP Split'!$L:$L,(MATCH($B:$B,'PGY4 AA Encounters IP OP Split'!$D:$D,0))),0)</f>
        <v>0</v>
      </c>
      <c r="J487" s="9">
        <f>IFERROR(INDEX('PGY4 AA Encounters IP OP Split'!$M:$M,(MATCH($B:$B,'PGY4 AA Encounters IP OP Split'!$D:$D,0))),0)</f>
        <v>0</v>
      </c>
      <c r="K487" s="9">
        <f t="shared" si="28"/>
        <v>0</v>
      </c>
      <c r="L487" s="71">
        <f>INDEX('Revised PGY4 Percent Increases'!J:J,(MATCH(H:H,'Revised PGY4 Percent Increases'!A:A,0)))</f>
        <v>0.60144775528978733</v>
      </c>
      <c r="M487" s="9">
        <f t="shared" si="29"/>
        <v>0</v>
      </c>
      <c r="N487" s="4">
        <f t="shared" si="30"/>
        <v>0</v>
      </c>
      <c r="O487" s="4">
        <f t="shared" si="31"/>
        <v>0</v>
      </c>
      <c r="P487" s="9">
        <f>IFERROR(INDEX('IP UPL Gap Data'!$I:$I,(MATCH($B:$B,'IP UPL Gap Data'!$D:$D,0))),0)</f>
        <v>1599640.8805354242</v>
      </c>
      <c r="Q487" s="9">
        <f>IFERROR(INDEX('IP UPL Gap Data'!$J:$J,(MATCH($B:$B,'IP UPL Gap Data'!$D:$D,0))),0)</f>
        <v>719275.06151515152</v>
      </c>
      <c r="R487" s="9">
        <f>IFERROR(INDEX('OP UPL Gap Data'!G:G,(MATCH('UPL UHRIP Analysis by Provider'!$B:$B,'OP UPL Gap Data'!$D:$D,0))),0)</f>
        <v>968993.30814946082</v>
      </c>
      <c r="S487" s="9">
        <f>IFERROR(INDEX('OP UPL Gap Data'!H:H,(MATCH('UPL UHRIP Analysis by Provider'!$B:$B,'OP UPL Gap Data'!$D:$D,0))),0)</f>
        <v>217591.99787878786</v>
      </c>
      <c r="T487" s="4">
        <f>IFERROR(INDEX('IP UPL Gap Data'!$H:$H,(MATCH($B:$B,'IP UPL Gap Data'!$D:$D,0))),0)</f>
        <v>880365.8190202727</v>
      </c>
      <c r="U487" s="4">
        <f>IFERROR(INDEX('OP UPL Gap Data'!I:I,(MATCH('UPL UHRIP Analysis by Provider'!B:B,'OP UPL Gap Data'!D:D,0))),0)</f>
        <v>751401.3102706729</v>
      </c>
      <c r="V487" s="4">
        <f>IFERROR(INDEX('IP UPL Gap Data'!$N:$N,(MATCH($B:$B,'IP UPL Gap Data'!$D:$D,0))),0)</f>
        <v>0</v>
      </c>
    </row>
    <row r="488" spans="1:22">
      <c r="A488" s="10" t="s">
        <v>1107</v>
      </c>
      <c r="B488" s="13" t="s">
        <v>1107</v>
      </c>
      <c r="C488" s="11" t="s">
        <v>1108</v>
      </c>
      <c r="D488" s="11"/>
      <c r="E488" s="12" t="s">
        <v>1109</v>
      </c>
      <c r="F488" s="11" t="s">
        <v>226</v>
      </c>
      <c r="G488" s="11" t="s">
        <v>1404</v>
      </c>
      <c r="H488" s="13" t="s">
        <v>1619</v>
      </c>
      <c r="I488" s="9">
        <f>IFERROR(INDEX('PGY4 AA Encounters IP OP Split'!$L:$L,(MATCH($B:$B,'PGY4 AA Encounters IP OP Split'!$D:$D,0))),0)</f>
        <v>5298523.5043153986</v>
      </c>
      <c r="J488" s="9">
        <f>IFERROR(INDEX('PGY4 AA Encounters IP OP Split'!$M:$M,(MATCH($B:$B,'PGY4 AA Encounters IP OP Split'!$D:$D,0))),0)</f>
        <v>2837816.9413542897</v>
      </c>
      <c r="K488" s="9">
        <f t="shared" si="28"/>
        <v>8136340.4456696883</v>
      </c>
      <c r="L488" s="71">
        <f>INDEX('Revised PGY4 Percent Increases'!J:J,(MATCH(H:H,'Revised PGY4 Percent Increases'!A:A,0)))</f>
        <v>0.60144775528978733</v>
      </c>
      <c r="M488" s="9">
        <f t="shared" si="29"/>
        <v>4893583.6973215416</v>
      </c>
      <c r="N488" s="4">
        <f t="shared" si="30"/>
        <v>3186785.0680206744</v>
      </c>
      <c r="O488" s="4">
        <f t="shared" si="31"/>
        <v>1706798.6293008677</v>
      </c>
      <c r="P488" s="9">
        <f>IFERROR(INDEX('IP UPL Gap Data'!$I:$I,(MATCH($B:$B,'IP UPL Gap Data'!$D:$D,0))),0)</f>
        <v>9623202.7212846745</v>
      </c>
      <c r="Q488" s="9">
        <f>IFERROR(INDEX('IP UPL Gap Data'!$J:$J,(MATCH($B:$B,'IP UPL Gap Data'!$D:$D,0))),0)</f>
        <v>6389048.3283333331</v>
      </c>
      <c r="R488" s="9">
        <f>IFERROR(INDEX('OP UPL Gap Data'!G:G,(MATCH('UPL UHRIP Analysis by Provider'!$B:$B,'OP UPL Gap Data'!$D:$D,0))),0)</f>
        <v>5393385.3263863092</v>
      </c>
      <c r="S488" s="9">
        <f>IFERROR(INDEX('OP UPL Gap Data'!H:H,(MATCH('UPL UHRIP Analysis by Provider'!$B:$B,'OP UPL Gap Data'!$D:$D,0))),0)</f>
        <v>3074298.4542424241</v>
      </c>
      <c r="T488" s="4">
        <f>IFERROR(INDEX('IP UPL Gap Data'!$H:$H,(MATCH($B:$B,'IP UPL Gap Data'!$D:$D,0))),0)</f>
        <v>3234154.3929513413</v>
      </c>
      <c r="U488" s="4">
        <f>IFERROR(INDEX('OP UPL Gap Data'!I:I,(MATCH('UPL UHRIP Analysis by Provider'!B:B,'OP UPL Gap Data'!D:D,0))),0)</f>
        <v>2319086.8721438851</v>
      </c>
      <c r="V488" s="4">
        <f>IFERROR(INDEX('IP UPL Gap Data'!$N:$N,(MATCH($B:$B,'IP UPL Gap Data'!$D:$D,0))),0)</f>
        <v>0</v>
      </c>
    </row>
    <row r="489" spans="1:22">
      <c r="A489" s="10" t="s">
        <v>1110</v>
      </c>
      <c r="B489" s="13" t="s">
        <v>1110</v>
      </c>
      <c r="C489" s="11" t="s">
        <v>1111</v>
      </c>
      <c r="D489" s="11"/>
      <c r="E489" s="12" t="s">
        <v>1112</v>
      </c>
      <c r="F489" s="11" t="s">
        <v>226</v>
      </c>
      <c r="G489" s="11" t="s">
        <v>1404</v>
      </c>
      <c r="H489" s="13" t="s">
        <v>1619</v>
      </c>
      <c r="I489" s="9">
        <f>IFERROR(INDEX('PGY4 AA Encounters IP OP Split'!$L:$L,(MATCH($B:$B,'PGY4 AA Encounters IP OP Split'!$D:$D,0))),0)</f>
        <v>1437206.1147552</v>
      </c>
      <c r="J489" s="9">
        <f>IFERROR(INDEX('PGY4 AA Encounters IP OP Split'!$M:$M,(MATCH($B:$B,'PGY4 AA Encounters IP OP Split'!$D:$D,0))),0)</f>
        <v>692745.01620711864</v>
      </c>
      <c r="K489" s="9">
        <f t="shared" si="28"/>
        <v>2129951.1309623187</v>
      </c>
      <c r="L489" s="71">
        <f>INDEX('Revised PGY4 Percent Increases'!J:J,(MATCH(H:H,'Revised PGY4 Percent Increases'!A:A,0)))</f>
        <v>0.60144775528978733</v>
      </c>
      <c r="M489" s="9">
        <f t="shared" si="29"/>
        <v>1281054.3265942305</v>
      </c>
      <c r="N489" s="4">
        <f t="shared" si="30"/>
        <v>864404.39160827151</v>
      </c>
      <c r="O489" s="4">
        <f t="shared" si="31"/>
        <v>416649.93498595885</v>
      </c>
      <c r="P489" s="9">
        <f>IFERROR(INDEX('IP UPL Gap Data'!$I:$I,(MATCH($B:$B,'IP UPL Gap Data'!$D:$D,0))),0)</f>
        <v>2131890.9030920942</v>
      </c>
      <c r="Q489" s="9">
        <f>IFERROR(INDEX('IP UPL Gap Data'!$J:$J,(MATCH($B:$B,'IP UPL Gap Data'!$D:$D,0))),0)</f>
        <v>1252033.4063636363</v>
      </c>
      <c r="R489" s="9">
        <f>IFERROR(INDEX('OP UPL Gap Data'!G:G,(MATCH('UPL UHRIP Analysis by Provider'!$B:$B,'OP UPL Gap Data'!$D:$D,0))),0)</f>
        <v>851800.64622716012</v>
      </c>
      <c r="S489" s="9">
        <f>IFERROR(INDEX('OP UPL Gap Data'!H:H,(MATCH('UPL UHRIP Analysis by Provider'!$B:$B,'OP UPL Gap Data'!$D:$D,0))),0)</f>
        <v>617789.32848484837</v>
      </c>
      <c r="T489" s="4">
        <f>IFERROR(INDEX('IP UPL Gap Data'!$H:$H,(MATCH($B:$B,'IP UPL Gap Data'!$D:$D,0))),0)</f>
        <v>879857.49672845798</v>
      </c>
      <c r="U489" s="4">
        <f>IFERROR(INDEX('OP UPL Gap Data'!I:I,(MATCH('UPL UHRIP Analysis by Provider'!B:B,'OP UPL Gap Data'!D:D,0))),0)</f>
        <v>234011.31774231174</v>
      </c>
      <c r="V489" s="4">
        <f>IFERROR(INDEX('IP UPL Gap Data'!$N:$N,(MATCH($B:$B,'IP UPL Gap Data'!$D:$D,0))),0)</f>
        <v>0</v>
      </c>
    </row>
    <row r="490" spans="1:22">
      <c r="A490" s="10" t="s">
        <v>1113</v>
      </c>
      <c r="B490" s="13" t="s">
        <v>1113</v>
      </c>
      <c r="C490" s="11" t="s">
        <v>1114</v>
      </c>
      <c r="D490" s="11"/>
      <c r="E490" s="12" t="s">
        <v>1115</v>
      </c>
      <c r="F490" s="11" t="s">
        <v>226</v>
      </c>
      <c r="G490" s="11" t="s">
        <v>1404</v>
      </c>
      <c r="H490" s="13" t="s">
        <v>1619</v>
      </c>
      <c r="I490" s="9">
        <f>IFERROR(INDEX('PGY4 AA Encounters IP OP Split'!$L:$L,(MATCH($B:$B,'PGY4 AA Encounters IP OP Split'!$D:$D,0))),0)</f>
        <v>414362.07125465939</v>
      </c>
      <c r="J490" s="9">
        <f>IFERROR(INDEX('PGY4 AA Encounters IP OP Split'!$M:$M,(MATCH($B:$B,'PGY4 AA Encounters IP OP Split'!$D:$D,0))),0)</f>
        <v>742146.43652767921</v>
      </c>
      <c r="K490" s="9">
        <f t="shared" si="28"/>
        <v>1156508.5077823387</v>
      </c>
      <c r="L490" s="71">
        <f>INDEX('Revised PGY4 Percent Increases'!J:J,(MATCH(H:H,'Revised PGY4 Percent Increases'!A:A,0)))</f>
        <v>0.60144775528978733</v>
      </c>
      <c r="M490" s="9">
        <f t="shared" si="29"/>
        <v>695579.44597922917</v>
      </c>
      <c r="N490" s="4">
        <f t="shared" si="30"/>
        <v>249217.1376333418</v>
      </c>
      <c r="O490" s="4">
        <f t="shared" si="31"/>
        <v>446362.30834588729</v>
      </c>
      <c r="P490" s="9">
        <f>IFERROR(INDEX('IP UPL Gap Data'!$I:$I,(MATCH($B:$B,'IP UPL Gap Data'!$D:$D,0))),0)</f>
        <v>495529.46039658634</v>
      </c>
      <c r="Q490" s="9">
        <f>IFERROR(INDEX('IP UPL Gap Data'!$J:$J,(MATCH($B:$B,'IP UPL Gap Data'!$D:$D,0))),0)</f>
        <v>287683.49409090908</v>
      </c>
      <c r="R490" s="9">
        <f>IFERROR(INDEX('OP UPL Gap Data'!G:G,(MATCH('UPL UHRIP Analysis by Provider'!$B:$B,'OP UPL Gap Data'!$D:$D,0))),0)</f>
        <v>895751.29674083844</v>
      </c>
      <c r="S490" s="9">
        <f>IFERROR(INDEX('OP UPL Gap Data'!H:H,(MATCH('UPL UHRIP Analysis by Provider'!$B:$B,'OP UPL Gap Data'!$D:$D,0))),0)</f>
        <v>686766.3551515151</v>
      </c>
      <c r="T490" s="4">
        <f>IFERROR(INDEX('IP UPL Gap Data'!$H:$H,(MATCH($B:$B,'IP UPL Gap Data'!$D:$D,0))),0)</f>
        <v>207845.96630567726</v>
      </c>
      <c r="U490" s="4">
        <f>IFERROR(INDEX('OP UPL Gap Data'!I:I,(MATCH('UPL UHRIP Analysis by Provider'!B:B,'OP UPL Gap Data'!D:D,0))),0)</f>
        <v>208984.94158932334</v>
      </c>
      <c r="V490" s="4">
        <f>IFERROR(INDEX('IP UPL Gap Data'!$N:$N,(MATCH($B:$B,'IP UPL Gap Data'!$D:$D,0))),0)</f>
        <v>0</v>
      </c>
    </row>
    <row r="491" spans="1:22">
      <c r="A491" s="10" t="s">
        <v>1116</v>
      </c>
      <c r="B491" s="13" t="s">
        <v>1116</v>
      </c>
      <c r="C491" s="11" t="s">
        <v>1117</v>
      </c>
      <c r="D491" s="11"/>
      <c r="E491" s="12" t="s">
        <v>1118</v>
      </c>
      <c r="F491" s="11" t="s">
        <v>226</v>
      </c>
      <c r="G491" s="11" t="s">
        <v>1404</v>
      </c>
      <c r="H491" s="13" t="s">
        <v>1619</v>
      </c>
      <c r="I491" s="9">
        <f>IFERROR(INDEX('PGY4 AA Encounters IP OP Split'!$L:$L,(MATCH($B:$B,'PGY4 AA Encounters IP OP Split'!$D:$D,0))),0)</f>
        <v>1237283.8076498373</v>
      </c>
      <c r="J491" s="9">
        <f>IFERROR(INDEX('PGY4 AA Encounters IP OP Split'!$M:$M,(MATCH($B:$B,'PGY4 AA Encounters IP OP Split'!$D:$D,0))),0)</f>
        <v>1534543.0931396559</v>
      </c>
      <c r="K491" s="9">
        <f t="shared" si="28"/>
        <v>2771826.9007894932</v>
      </c>
      <c r="L491" s="71">
        <f>INDEX('Revised PGY4 Percent Increases'!J:J,(MATCH(H:H,'Revised PGY4 Percent Increases'!A:A,0)))</f>
        <v>0.60144775528978733</v>
      </c>
      <c r="M491" s="9">
        <f t="shared" si="29"/>
        <v>1667109.0675316888</v>
      </c>
      <c r="N491" s="4">
        <f t="shared" si="30"/>
        <v>744161.56876739569</v>
      </c>
      <c r="O491" s="4">
        <f t="shared" si="31"/>
        <v>922947.49876429304</v>
      </c>
      <c r="P491" s="9">
        <f>IFERROR(INDEX('IP UPL Gap Data'!$I:$I,(MATCH($B:$B,'IP UPL Gap Data'!$D:$D,0))),0)</f>
        <v>1689597.4486927486</v>
      </c>
      <c r="Q491" s="9">
        <f>IFERROR(INDEX('IP UPL Gap Data'!$J:$J,(MATCH($B:$B,'IP UPL Gap Data'!$D:$D,0))),0)</f>
        <v>1210249.186060606</v>
      </c>
      <c r="R491" s="9">
        <f>IFERROR(INDEX('OP UPL Gap Data'!G:G,(MATCH('UPL UHRIP Analysis by Provider'!$B:$B,'OP UPL Gap Data'!$D:$D,0))),0)</f>
        <v>2023003.4748990906</v>
      </c>
      <c r="S491" s="9">
        <f>IFERROR(INDEX('OP UPL Gap Data'!H:H,(MATCH('UPL UHRIP Analysis by Provider'!$B:$B,'OP UPL Gap Data'!$D:$D,0))),0)</f>
        <v>1550836.8304545456</v>
      </c>
      <c r="T491" s="4">
        <f>IFERROR(INDEX('IP UPL Gap Data'!$H:$H,(MATCH($B:$B,'IP UPL Gap Data'!$D:$D,0))),0)</f>
        <v>479348.26263214252</v>
      </c>
      <c r="U491" s="4">
        <f>IFERROR(INDEX('OP UPL Gap Data'!I:I,(MATCH('UPL UHRIP Analysis by Provider'!B:B,'OP UPL Gap Data'!D:D,0))),0)</f>
        <v>472166.64444454503</v>
      </c>
      <c r="V491" s="4">
        <f>IFERROR(INDEX('IP UPL Gap Data'!$N:$N,(MATCH($B:$B,'IP UPL Gap Data'!$D:$D,0))),0)</f>
        <v>0</v>
      </c>
    </row>
    <row r="492" spans="1:22">
      <c r="A492" s="10" t="s">
        <v>1119</v>
      </c>
      <c r="B492" s="13" t="s">
        <v>1119</v>
      </c>
      <c r="C492" s="11" t="s">
        <v>1120</v>
      </c>
      <c r="D492" s="11"/>
      <c r="E492" s="12" t="s">
        <v>1121</v>
      </c>
      <c r="F492" s="11" t="s">
        <v>226</v>
      </c>
      <c r="G492" s="11" t="s">
        <v>1404</v>
      </c>
      <c r="H492" s="13" t="s">
        <v>1619</v>
      </c>
      <c r="I492" s="9">
        <f>IFERROR(INDEX('PGY4 AA Encounters IP OP Split'!$L:$L,(MATCH($B:$B,'PGY4 AA Encounters IP OP Split'!$D:$D,0))),0)</f>
        <v>27652945.083519384</v>
      </c>
      <c r="J492" s="9">
        <f>IFERROR(INDEX('PGY4 AA Encounters IP OP Split'!$M:$M,(MATCH($B:$B,'PGY4 AA Encounters IP OP Split'!$D:$D,0))),0)</f>
        <v>9079909.1843830571</v>
      </c>
      <c r="K492" s="9">
        <f t="shared" si="28"/>
        <v>36732854.267902441</v>
      </c>
      <c r="L492" s="71">
        <f>INDEX('Revised PGY4 Percent Increases'!J:J,(MATCH(H:H,'Revised PGY4 Percent Increases'!A:A,0)))</f>
        <v>0.60144775528978733</v>
      </c>
      <c r="M492" s="9">
        <f t="shared" si="29"/>
        <v>22092892.744816806</v>
      </c>
      <c r="N492" s="4">
        <f t="shared" si="30"/>
        <v>16631801.747634495</v>
      </c>
      <c r="O492" s="4">
        <f t="shared" si="31"/>
        <v>5461090.9971823134</v>
      </c>
      <c r="P492" s="9">
        <f>IFERROR(INDEX('IP UPL Gap Data'!$I:$I,(MATCH($B:$B,'IP UPL Gap Data'!$D:$D,0))),0)</f>
        <v>34983110.85427402</v>
      </c>
      <c r="Q492" s="9">
        <f>IFERROR(INDEX('IP UPL Gap Data'!$J:$J,(MATCH($B:$B,'IP UPL Gap Data'!$D:$D,0))),0)</f>
        <v>27576555.184393939</v>
      </c>
      <c r="R492" s="9">
        <f>IFERROR(INDEX('OP UPL Gap Data'!G:G,(MATCH('UPL UHRIP Analysis by Provider'!$B:$B,'OP UPL Gap Data'!$D:$D,0))),0)</f>
        <v>11897209.328912325</v>
      </c>
      <c r="S492" s="9">
        <f>IFERROR(INDEX('OP UPL Gap Data'!H:H,(MATCH('UPL UHRIP Analysis by Provider'!$B:$B,'OP UPL Gap Data'!$D:$D,0))),0)</f>
        <v>8307587.3301515151</v>
      </c>
      <c r="T492" s="4">
        <f>IFERROR(INDEX('IP UPL Gap Data'!$H:$H,(MATCH($B:$B,'IP UPL Gap Data'!$D:$D,0))),0)</f>
        <v>7406555.669880081</v>
      </c>
      <c r="U492" s="4">
        <f>IFERROR(INDEX('OP UPL Gap Data'!I:I,(MATCH('UPL UHRIP Analysis by Provider'!B:B,'OP UPL Gap Data'!D:D,0))),0)</f>
        <v>3589621.9987608101</v>
      </c>
      <c r="V492" s="4">
        <f>IFERROR(INDEX('IP UPL Gap Data'!$N:$N,(MATCH($B:$B,'IP UPL Gap Data'!$D:$D,0))),0)</f>
        <v>0</v>
      </c>
    </row>
    <row r="493" spans="1:22">
      <c r="A493" s="10" t="s">
        <v>1122</v>
      </c>
      <c r="B493" s="13" t="s">
        <v>1122</v>
      </c>
      <c r="C493" s="11" t="s">
        <v>1123</v>
      </c>
      <c r="D493" s="11"/>
      <c r="E493" s="12" t="s">
        <v>1124</v>
      </c>
      <c r="F493" s="11" t="s">
        <v>226</v>
      </c>
      <c r="G493" s="11" t="s">
        <v>1404</v>
      </c>
      <c r="H493" s="13" t="s">
        <v>1619</v>
      </c>
      <c r="I493" s="9">
        <f>IFERROR(INDEX('PGY4 AA Encounters IP OP Split'!$L:$L,(MATCH($B:$B,'PGY4 AA Encounters IP OP Split'!$D:$D,0))),0)</f>
        <v>6845664.4749297705</v>
      </c>
      <c r="J493" s="9">
        <f>IFERROR(INDEX('PGY4 AA Encounters IP OP Split'!$M:$M,(MATCH($B:$B,'PGY4 AA Encounters IP OP Split'!$D:$D,0))),0)</f>
        <v>2636911.1076060552</v>
      </c>
      <c r="K493" s="9">
        <f t="shared" si="28"/>
        <v>9482575.5825358257</v>
      </c>
      <c r="L493" s="71">
        <f>INDEX('Revised PGY4 Percent Increases'!J:J,(MATCH(H:H,'Revised PGY4 Percent Increases'!A:A,0)))</f>
        <v>0.60144775528978733</v>
      </c>
      <c r="M493" s="9">
        <f t="shared" si="29"/>
        <v>5703273.7984819198</v>
      </c>
      <c r="N493" s="4">
        <f t="shared" si="30"/>
        <v>4117309.531913551</v>
      </c>
      <c r="O493" s="4">
        <f t="shared" si="31"/>
        <v>1585964.2665683688</v>
      </c>
      <c r="P493" s="9">
        <f>IFERROR(INDEX('IP UPL Gap Data'!$I:$I,(MATCH($B:$B,'IP UPL Gap Data'!$D:$D,0))),0)</f>
        <v>8463017.982892761</v>
      </c>
      <c r="Q493" s="9">
        <f>IFERROR(INDEX('IP UPL Gap Data'!$J:$J,(MATCH($B:$B,'IP UPL Gap Data'!$D:$D,0))),0)</f>
        <v>5973646.0525757577</v>
      </c>
      <c r="R493" s="9">
        <f>IFERROR(INDEX('OP UPL Gap Data'!G:G,(MATCH('UPL UHRIP Analysis by Provider'!$B:$B,'OP UPL Gap Data'!$D:$D,0))),0)</f>
        <v>3349332.5495491582</v>
      </c>
      <c r="S493" s="9">
        <f>IFERROR(INDEX('OP UPL Gap Data'!H:H,(MATCH('UPL UHRIP Analysis by Provider'!$B:$B,'OP UPL Gap Data'!$D:$D,0))),0)</f>
        <v>2073272.5098484848</v>
      </c>
      <c r="T493" s="4">
        <f>IFERROR(INDEX('IP UPL Gap Data'!$H:$H,(MATCH($B:$B,'IP UPL Gap Data'!$D:$D,0))),0)</f>
        <v>2489371.9303170033</v>
      </c>
      <c r="U493" s="4">
        <f>IFERROR(INDEX('OP UPL Gap Data'!I:I,(MATCH('UPL UHRIP Analysis by Provider'!B:B,'OP UPL Gap Data'!D:D,0))),0)</f>
        <v>1276060.0397006734</v>
      </c>
      <c r="V493" s="4">
        <f>IFERROR(INDEX('IP UPL Gap Data'!$N:$N,(MATCH($B:$B,'IP UPL Gap Data'!$D:$D,0))),0)</f>
        <v>0</v>
      </c>
    </row>
    <row r="494" spans="1:22">
      <c r="A494" s="10" t="s">
        <v>1128</v>
      </c>
      <c r="B494" s="13" t="s">
        <v>1128</v>
      </c>
      <c r="C494" s="11" t="s">
        <v>1129</v>
      </c>
      <c r="D494" s="11"/>
      <c r="E494" s="12" t="s">
        <v>1130</v>
      </c>
      <c r="F494" s="11" t="s">
        <v>226</v>
      </c>
      <c r="G494" s="11" t="s">
        <v>1404</v>
      </c>
      <c r="H494" s="13" t="s">
        <v>1619</v>
      </c>
      <c r="I494" s="9">
        <f>IFERROR(INDEX('PGY4 AA Encounters IP OP Split'!$L:$L,(MATCH($B:$B,'PGY4 AA Encounters IP OP Split'!$D:$D,0))),0)</f>
        <v>5253816.8577009393</v>
      </c>
      <c r="J494" s="9">
        <f>IFERROR(INDEX('PGY4 AA Encounters IP OP Split'!$M:$M,(MATCH($B:$B,'PGY4 AA Encounters IP OP Split'!$D:$D,0))),0)</f>
        <v>4271620.2714132098</v>
      </c>
      <c r="K494" s="9">
        <f t="shared" si="28"/>
        <v>9525437.1291141491</v>
      </c>
      <c r="L494" s="71">
        <f>INDEX('Revised PGY4 Percent Increases'!J:J,(MATCH(H:H,'Revised PGY4 Percent Increases'!A:A,0)))</f>
        <v>0.60144775528978733</v>
      </c>
      <c r="M494" s="9">
        <f t="shared" si="29"/>
        <v>5729052.7794597009</v>
      </c>
      <c r="N494" s="4">
        <f t="shared" si="30"/>
        <v>3159896.355767874</v>
      </c>
      <c r="O494" s="4">
        <f t="shared" si="31"/>
        <v>2569156.4236918273</v>
      </c>
      <c r="P494" s="9">
        <f>IFERROR(INDEX('IP UPL Gap Data'!$I:$I,(MATCH($B:$B,'IP UPL Gap Data'!$D:$D,0))),0)</f>
        <v>7525830.633436759</v>
      </c>
      <c r="Q494" s="9">
        <f>IFERROR(INDEX('IP UPL Gap Data'!$J:$J,(MATCH($B:$B,'IP UPL Gap Data'!$D:$D,0))),0)</f>
        <v>5113083.583030303</v>
      </c>
      <c r="R494" s="9">
        <f>IFERROR(INDEX('OP UPL Gap Data'!G:G,(MATCH('UPL UHRIP Analysis by Provider'!$B:$B,'OP UPL Gap Data'!$D:$D,0))),0)</f>
        <v>3493172.4735618345</v>
      </c>
      <c r="S494" s="9">
        <f>IFERROR(INDEX('OP UPL Gap Data'!H:H,(MATCH('UPL UHRIP Analysis by Provider'!$B:$B,'OP UPL Gap Data'!$D:$D,0))),0)</f>
        <v>2897651.9837878793</v>
      </c>
      <c r="T494" s="4">
        <f>IFERROR(INDEX('IP UPL Gap Data'!$H:$H,(MATCH($B:$B,'IP UPL Gap Data'!$D:$D,0))),0)</f>
        <v>2412747.050406456</v>
      </c>
      <c r="U494" s="4">
        <f>IFERROR(INDEX('OP UPL Gap Data'!I:I,(MATCH('UPL UHRIP Analysis by Provider'!B:B,'OP UPL Gap Data'!D:D,0))),0)</f>
        <v>595520.4897739552</v>
      </c>
      <c r="V494" s="4">
        <f>IFERROR(INDEX('IP UPL Gap Data'!$N:$N,(MATCH($B:$B,'IP UPL Gap Data'!$D:$D,0))),0)</f>
        <v>0</v>
      </c>
    </row>
    <row r="495" spans="1:22">
      <c r="A495" s="10" t="s">
        <v>1134</v>
      </c>
      <c r="B495" s="13" t="s">
        <v>1134</v>
      </c>
      <c r="C495" s="11" t="s">
        <v>1135</v>
      </c>
      <c r="D495" s="11"/>
      <c r="E495" s="12" t="s">
        <v>1136</v>
      </c>
      <c r="F495" s="11" t="s">
        <v>226</v>
      </c>
      <c r="G495" s="11" t="s">
        <v>1404</v>
      </c>
      <c r="H495" s="13" t="s">
        <v>1619</v>
      </c>
      <c r="I495" s="9">
        <f>IFERROR(INDEX('PGY4 AA Encounters IP OP Split'!$L:$L,(MATCH($B:$B,'PGY4 AA Encounters IP OP Split'!$D:$D,0))),0)</f>
        <v>4782053.2093596999</v>
      </c>
      <c r="J495" s="9">
        <f>IFERROR(INDEX('PGY4 AA Encounters IP OP Split'!$M:$M,(MATCH($B:$B,'PGY4 AA Encounters IP OP Split'!$D:$D,0))),0)</f>
        <v>1991824.0726156752</v>
      </c>
      <c r="K495" s="9">
        <f t="shared" si="28"/>
        <v>6773877.2819753755</v>
      </c>
      <c r="L495" s="71">
        <f>INDEX('Revised PGY4 Percent Increases'!J:J,(MATCH(H:H,'Revised PGY4 Percent Increases'!A:A,0)))</f>
        <v>0.60144775528978733</v>
      </c>
      <c r="M495" s="9">
        <f t="shared" si="29"/>
        <v>4074133.2858525752</v>
      </c>
      <c r="N495" s="4">
        <f t="shared" si="30"/>
        <v>2876155.1684457147</v>
      </c>
      <c r="O495" s="4">
        <f t="shared" si="31"/>
        <v>1197978.1174068602</v>
      </c>
      <c r="P495" s="9">
        <f>IFERROR(INDEX('IP UPL Gap Data'!$I:$I,(MATCH($B:$B,'IP UPL Gap Data'!$D:$D,0))),0)</f>
        <v>7353270.2716470901</v>
      </c>
      <c r="Q495" s="9">
        <f>IFERROR(INDEX('IP UPL Gap Data'!$J:$J,(MATCH($B:$B,'IP UPL Gap Data'!$D:$D,0))),0)</f>
        <v>4354240.9218181809</v>
      </c>
      <c r="R495" s="9">
        <f>IFERROR(INDEX('OP UPL Gap Data'!G:G,(MATCH('UPL UHRIP Analysis by Provider'!$B:$B,'OP UPL Gap Data'!$D:$D,0))),0)</f>
        <v>3357127.1800140194</v>
      </c>
      <c r="S495" s="9">
        <f>IFERROR(INDEX('OP UPL Gap Data'!H:H,(MATCH('UPL UHRIP Analysis by Provider'!$B:$B,'OP UPL Gap Data'!$D:$D,0))),0)</f>
        <v>2028541.4574242425</v>
      </c>
      <c r="T495" s="4">
        <f>IFERROR(INDEX('IP UPL Gap Data'!$H:$H,(MATCH($B:$B,'IP UPL Gap Data'!$D:$D,0))),0)</f>
        <v>2999029.3498289092</v>
      </c>
      <c r="U495" s="4">
        <f>IFERROR(INDEX('OP UPL Gap Data'!I:I,(MATCH('UPL UHRIP Analysis by Provider'!B:B,'OP UPL Gap Data'!D:D,0))),0)</f>
        <v>1328585.7225897769</v>
      </c>
      <c r="V495" s="4">
        <f>IFERROR(INDEX('IP UPL Gap Data'!$N:$N,(MATCH($B:$B,'IP UPL Gap Data'!$D:$D,0))),0)</f>
        <v>0</v>
      </c>
    </row>
    <row r="496" spans="1:22">
      <c r="A496" s="10" t="s">
        <v>1143</v>
      </c>
      <c r="B496" s="13" t="s">
        <v>1143</v>
      </c>
      <c r="C496" s="11" t="s">
        <v>1144</v>
      </c>
      <c r="D496" s="11"/>
      <c r="E496" s="12" t="s">
        <v>1145</v>
      </c>
      <c r="F496" s="11" t="s">
        <v>226</v>
      </c>
      <c r="G496" s="11" t="s">
        <v>1404</v>
      </c>
      <c r="H496" s="13" t="s">
        <v>1619</v>
      </c>
      <c r="I496" s="9">
        <f>IFERROR(INDEX('PGY4 AA Encounters IP OP Split'!$L:$L,(MATCH($B:$B,'PGY4 AA Encounters IP OP Split'!$D:$D,0))),0)</f>
        <v>0</v>
      </c>
      <c r="J496" s="9">
        <f>IFERROR(INDEX('PGY4 AA Encounters IP OP Split'!$M:$M,(MATCH($B:$B,'PGY4 AA Encounters IP OP Split'!$D:$D,0))),0)</f>
        <v>0</v>
      </c>
      <c r="K496" s="9">
        <f t="shared" si="28"/>
        <v>0</v>
      </c>
      <c r="L496" s="71">
        <f>INDEX('Revised PGY4 Percent Increases'!J:J,(MATCH(H:H,'Revised PGY4 Percent Increases'!A:A,0)))</f>
        <v>0.60144775528978733</v>
      </c>
      <c r="M496" s="9">
        <f t="shared" si="29"/>
        <v>0</v>
      </c>
      <c r="N496" s="4">
        <f t="shared" si="30"/>
        <v>0</v>
      </c>
      <c r="O496" s="4">
        <f t="shared" si="31"/>
        <v>0</v>
      </c>
      <c r="P496" s="9">
        <f>IFERROR(INDEX('IP UPL Gap Data'!$I:$I,(MATCH($B:$B,'IP UPL Gap Data'!$D:$D,0))),0)</f>
        <v>0</v>
      </c>
      <c r="Q496" s="9">
        <f>IFERROR(INDEX('IP UPL Gap Data'!$J:$J,(MATCH($B:$B,'IP UPL Gap Data'!$D:$D,0))),0)</f>
        <v>0</v>
      </c>
      <c r="R496" s="9">
        <f>IFERROR(INDEX('OP UPL Gap Data'!G:G,(MATCH('UPL UHRIP Analysis by Provider'!$B:$B,'OP UPL Gap Data'!$D:$D,0))),0)</f>
        <v>0</v>
      </c>
      <c r="S496" s="9">
        <f>IFERROR(INDEX('OP UPL Gap Data'!H:H,(MATCH('UPL UHRIP Analysis by Provider'!$B:$B,'OP UPL Gap Data'!$D:$D,0))),0)</f>
        <v>0</v>
      </c>
      <c r="T496" s="4">
        <f>IFERROR(INDEX('IP UPL Gap Data'!$H:$H,(MATCH($B:$B,'IP UPL Gap Data'!$D:$D,0))),0)</f>
        <v>0</v>
      </c>
      <c r="U496" s="4">
        <f>IFERROR(INDEX('OP UPL Gap Data'!I:I,(MATCH('UPL UHRIP Analysis by Provider'!B:B,'OP UPL Gap Data'!D:D,0))),0)</f>
        <v>0</v>
      </c>
      <c r="V496" s="4">
        <f>IFERROR(INDEX('IP UPL Gap Data'!$N:$N,(MATCH($B:$B,'IP UPL Gap Data'!$D:$D,0))),0)</f>
        <v>0</v>
      </c>
    </row>
    <row r="497" spans="1:22">
      <c r="A497" s="10" t="s">
        <v>1188</v>
      </c>
      <c r="B497" s="13" t="s">
        <v>1188</v>
      </c>
      <c r="C497" s="11" t="s">
        <v>1189</v>
      </c>
      <c r="D497" s="11"/>
      <c r="E497" s="12" t="s">
        <v>1190</v>
      </c>
      <c r="F497" s="11" t="s">
        <v>226</v>
      </c>
      <c r="G497" s="11" t="s">
        <v>1404</v>
      </c>
      <c r="H497" s="13" t="s">
        <v>1619</v>
      </c>
      <c r="I497" s="9">
        <f>IFERROR(INDEX('PGY4 AA Encounters IP OP Split'!$L:$L,(MATCH($B:$B,'PGY4 AA Encounters IP OP Split'!$D:$D,0))),0)</f>
        <v>2012568.6108735665</v>
      </c>
      <c r="J497" s="9">
        <f>IFERROR(INDEX('PGY4 AA Encounters IP OP Split'!$M:$M,(MATCH($B:$B,'PGY4 AA Encounters IP OP Split'!$D:$D,0))),0)</f>
        <v>997337.18957156665</v>
      </c>
      <c r="K497" s="9">
        <f t="shared" si="28"/>
        <v>3009905.8004451329</v>
      </c>
      <c r="L497" s="71">
        <f>INDEX('Revised PGY4 Percent Increases'!J:J,(MATCH(H:H,'Revised PGY4 Percent Increases'!A:A,0)))</f>
        <v>0.60144775528978733</v>
      </c>
      <c r="M497" s="9">
        <f t="shared" si="29"/>
        <v>1810301.0873114357</v>
      </c>
      <c r="N497" s="4">
        <f t="shared" si="30"/>
        <v>1210454.8733765921</v>
      </c>
      <c r="O497" s="4">
        <f t="shared" si="31"/>
        <v>599846.21393484389</v>
      </c>
      <c r="P497" s="9">
        <f>IFERROR(INDEX('IP UPL Gap Data'!$I:$I,(MATCH($B:$B,'IP UPL Gap Data'!$D:$D,0))),0)</f>
        <v>3497771.7820063611</v>
      </c>
      <c r="Q497" s="9">
        <f>IFERROR(INDEX('IP UPL Gap Data'!$J:$J,(MATCH($B:$B,'IP UPL Gap Data'!$D:$D,0))),0)</f>
        <v>1223422.7600000002</v>
      </c>
      <c r="R497" s="9">
        <f>IFERROR(INDEX('OP UPL Gap Data'!G:G,(MATCH('UPL UHRIP Analysis by Provider'!$B:$B,'OP UPL Gap Data'!$D:$D,0))),0)</f>
        <v>2761539.3005625415</v>
      </c>
      <c r="S497" s="9">
        <f>IFERROR(INDEX('OP UPL Gap Data'!H:H,(MATCH('UPL UHRIP Analysis by Provider'!$B:$B,'OP UPL Gap Data'!$D:$D,0))),0)</f>
        <v>60730.41</v>
      </c>
      <c r="T497" s="4">
        <f>IFERROR(INDEX('IP UPL Gap Data'!$H:$H,(MATCH($B:$B,'IP UPL Gap Data'!$D:$D,0))),0)</f>
        <v>2274349.0220063608</v>
      </c>
      <c r="U497" s="4">
        <f>IFERROR(INDEX('OP UPL Gap Data'!I:I,(MATCH('UPL UHRIP Analysis by Provider'!B:B,'OP UPL Gap Data'!D:D,0))),0)</f>
        <v>2700808.8905625413</v>
      </c>
      <c r="V497" s="4">
        <f>IFERROR(INDEX('IP UPL Gap Data'!$N:$N,(MATCH($B:$B,'IP UPL Gap Data'!$D:$D,0))),0)</f>
        <v>0</v>
      </c>
    </row>
    <row r="498" spans="1:22">
      <c r="A498" s="10" t="s">
        <v>1444</v>
      </c>
      <c r="B498" s="13" t="s">
        <v>1444</v>
      </c>
      <c r="C498" s="11" t="s">
        <v>1445</v>
      </c>
      <c r="D498" s="11"/>
      <c r="E498" s="12" t="s">
        <v>1446</v>
      </c>
      <c r="F498" s="11" t="s">
        <v>226</v>
      </c>
      <c r="G498" s="11" t="s">
        <v>1404</v>
      </c>
      <c r="H498" s="13" t="s">
        <v>1619</v>
      </c>
      <c r="I498" s="9">
        <f>IFERROR(INDEX('PGY4 AA Encounters IP OP Split'!$L:$L,(MATCH($B:$B,'PGY4 AA Encounters IP OP Split'!$D:$D,0))),0)</f>
        <v>0</v>
      </c>
      <c r="J498" s="9">
        <f>IFERROR(INDEX('PGY4 AA Encounters IP OP Split'!$M:$M,(MATCH($B:$B,'PGY4 AA Encounters IP OP Split'!$D:$D,0))),0)</f>
        <v>0</v>
      </c>
      <c r="K498" s="9">
        <f t="shared" si="28"/>
        <v>0</v>
      </c>
      <c r="L498" s="71">
        <f>INDEX('Revised PGY4 Percent Increases'!J:J,(MATCH(H:H,'Revised PGY4 Percent Increases'!A:A,0)))</f>
        <v>0.60144775528978733</v>
      </c>
      <c r="M498" s="9">
        <f t="shared" si="29"/>
        <v>0</v>
      </c>
      <c r="N498" s="4">
        <f t="shared" si="30"/>
        <v>0</v>
      </c>
      <c r="O498" s="4">
        <f t="shared" si="31"/>
        <v>0</v>
      </c>
      <c r="P498" s="9">
        <f>IFERROR(INDEX('IP UPL Gap Data'!$I:$I,(MATCH($B:$B,'IP UPL Gap Data'!$D:$D,0))),0)</f>
        <v>0</v>
      </c>
      <c r="Q498" s="9">
        <f>IFERROR(INDEX('IP UPL Gap Data'!$J:$J,(MATCH($B:$B,'IP UPL Gap Data'!$D:$D,0))),0)</f>
        <v>0</v>
      </c>
      <c r="R498" s="9">
        <f>IFERROR(INDEX('OP UPL Gap Data'!G:G,(MATCH('UPL UHRIP Analysis by Provider'!$B:$B,'OP UPL Gap Data'!$D:$D,0))),0)</f>
        <v>0</v>
      </c>
      <c r="S498" s="9">
        <f>IFERROR(INDEX('OP UPL Gap Data'!H:H,(MATCH('UPL UHRIP Analysis by Provider'!$B:$B,'OP UPL Gap Data'!$D:$D,0))),0)</f>
        <v>0</v>
      </c>
      <c r="T498" s="4">
        <f>IFERROR(INDEX('IP UPL Gap Data'!$H:$H,(MATCH($B:$B,'IP UPL Gap Data'!$D:$D,0))),0)</f>
        <v>0</v>
      </c>
      <c r="U498" s="4">
        <f>IFERROR(INDEX('OP UPL Gap Data'!I:I,(MATCH('UPL UHRIP Analysis by Provider'!B:B,'OP UPL Gap Data'!D:D,0))),0)</f>
        <v>0</v>
      </c>
      <c r="V498" s="4">
        <f>IFERROR(INDEX('IP UPL Gap Data'!$N:$N,(MATCH($B:$B,'IP UPL Gap Data'!$D:$D,0))),0)</f>
        <v>0</v>
      </c>
    </row>
    <row r="499" spans="1:22" ht="23.5">
      <c r="A499" s="10" t="s">
        <v>1453</v>
      </c>
      <c r="B499" s="13" t="s">
        <v>1453</v>
      </c>
      <c r="C499" s="11" t="s">
        <v>1454</v>
      </c>
      <c r="D499" s="11"/>
      <c r="E499" s="12" t="s">
        <v>1455</v>
      </c>
      <c r="F499" s="11" t="s">
        <v>226</v>
      </c>
      <c r="G499" s="11" t="s">
        <v>1404</v>
      </c>
      <c r="H499" s="13" t="s">
        <v>1619</v>
      </c>
      <c r="I499" s="9">
        <f>IFERROR(INDEX('PGY4 AA Encounters IP OP Split'!$L:$L,(MATCH($B:$B,'PGY4 AA Encounters IP OP Split'!$D:$D,0))),0)</f>
        <v>0</v>
      </c>
      <c r="J499" s="9">
        <f>IFERROR(INDEX('PGY4 AA Encounters IP OP Split'!$M:$M,(MATCH($B:$B,'PGY4 AA Encounters IP OP Split'!$D:$D,0))),0)</f>
        <v>0</v>
      </c>
      <c r="K499" s="9">
        <f t="shared" si="28"/>
        <v>0</v>
      </c>
      <c r="L499" s="71">
        <f>INDEX('Revised PGY4 Percent Increases'!J:J,(MATCH(H:H,'Revised PGY4 Percent Increases'!A:A,0)))</f>
        <v>0.60144775528978733</v>
      </c>
      <c r="M499" s="9">
        <f t="shared" si="29"/>
        <v>0</v>
      </c>
      <c r="N499" s="4">
        <f t="shared" si="30"/>
        <v>0</v>
      </c>
      <c r="O499" s="4">
        <f t="shared" si="31"/>
        <v>0</v>
      </c>
      <c r="P499" s="9">
        <f>IFERROR(INDEX('IP UPL Gap Data'!$I:$I,(MATCH($B:$B,'IP UPL Gap Data'!$D:$D,0))),0)</f>
        <v>298346.64198059525</v>
      </c>
      <c r="Q499" s="9">
        <f>IFERROR(INDEX('IP UPL Gap Data'!$J:$J,(MATCH($B:$B,'IP UPL Gap Data'!$D:$D,0))),0)</f>
        <v>56976.614090909105</v>
      </c>
      <c r="R499" s="9">
        <f>IFERROR(INDEX('OP UPL Gap Data'!G:G,(MATCH('UPL UHRIP Analysis by Provider'!$B:$B,'OP UPL Gap Data'!$D:$D,0))),0)</f>
        <v>0</v>
      </c>
      <c r="S499" s="9">
        <f>IFERROR(INDEX('OP UPL Gap Data'!H:H,(MATCH('UPL UHRIP Analysis by Provider'!$B:$B,'OP UPL Gap Data'!$D:$D,0))),0)</f>
        <v>0</v>
      </c>
      <c r="T499" s="4">
        <f>IFERROR(INDEX('IP UPL Gap Data'!$H:$H,(MATCH($B:$B,'IP UPL Gap Data'!$D:$D,0))),0)</f>
        <v>241370.02788968614</v>
      </c>
      <c r="U499" s="4">
        <f>IFERROR(INDEX('OP UPL Gap Data'!I:I,(MATCH('UPL UHRIP Analysis by Provider'!B:B,'OP UPL Gap Data'!D:D,0))),0)</f>
        <v>0</v>
      </c>
      <c r="V499" s="4">
        <f>IFERROR(INDEX('IP UPL Gap Data'!$N:$N,(MATCH($B:$B,'IP UPL Gap Data'!$D:$D,0))),0)</f>
        <v>0</v>
      </c>
    </row>
    <row r="500" spans="1:22" ht="23.5">
      <c r="A500" s="10" t="s">
        <v>1462</v>
      </c>
      <c r="B500" s="13" t="s">
        <v>1462</v>
      </c>
      <c r="C500" s="11" t="s">
        <v>1463</v>
      </c>
      <c r="D500" s="11"/>
      <c r="E500" s="12" t="s">
        <v>1464</v>
      </c>
      <c r="F500" s="11" t="s">
        <v>226</v>
      </c>
      <c r="G500" s="11" t="s">
        <v>1404</v>
      </c>
      <c r="H500" s="13" t="s">
        <v>1619</v>
      </c>
      <c r="I500" s="9">
        <f>IFERROR(INDEX('PGY4 AA Encounters IP OP Split'!$L:$L,(MATCH($B:$B,'PGY4 AA Encounters IP OP Split'!$D:$D,0))),0)</f>
        <v>0</v>
      </c>
      <c r="J500" s="9">
        <f>IFERROR(INDEX('PGY4 AA Encounters IP OP Split'!$M:$M,(MATCH($B:$B,'PGY4 AA Encounters IP OP Split'!$D:$D,0))),0)</f>
        <v>0</v>
      </c>
      <c r="K500" s="9">
        <f t="shared" si="28"/>
        <v>0</v>
      </c>
      <c r="L500" s="71">
        <f>INDEX('Revised PGY4 Percent Increases'!J:J,(MATCH(H:H,'Revised PGY4 Percent Increases'!A:A,0)))</f>
        <v>0.60144775528978733</v>
      </c>
      <c r="M500" s="9">
        <f t="shared" si="29"/>
        <v>0</v>
      </c>
      <c r="N500" s="4">
        <f t="shared" si="30"/>
        <v>0</v>
      </c>
      <c r="O500" s="4">
        <f t="shared" si="31"/>
        <v>0</v>
      </c>
      <c r="P500" s="9">
        <f>IFERROR(INDEX('IP UPL Gap Data'!$I:$I,(MATCH($B:$B,'IP UPL Gap Data'!$D:$D,0))),0)</f>
        <v>94247.732553295151</v>
      </c>
      <c r="Q500" s="9">
        <f>IFERROR(INDEX('IP UPL Gap Data'!$J:$J,(MATCH($B:$B,'IP UPL Gap Data'!$D:$D,0))),0)</f>
        <v>17000</v>
      </c>
      <c r="R500" s="9">
        <f>IFERROR(INDEX('OP UPL Gap Data'!G:G,(MATCH('UPL UHRIP Analysis by Provider'!$B:$B,'OP UPL Gap Data'!$D:$D,0))),0)</f>
        <v>0</v>
      </c>
      <c r="S500" s="9">
        <f>IFERROR(INDEX('OP UPL Gap Data'!H:H,(MATCH('UPL UHRIP Analysis by Provider'!$B:$B,'OP UPL Gap Data'!$D:$D,0))),0)</f>
        <v>0</v>
      </c>
      <c r="T500" s="4">
        <f>IFERROR(INDEX('IP UPL Gap Data'!$H:$H,(MATCH($B:$B,'IP UPL Gap Data'!$D:$D,0))),0)</f>
        <v>77247.732553295151</v>
      </c>
      <c r="U500" s="4">
        <f>IFERROR(INDEX('OP UPL Gap Data'!I:I,(MATCH('UPL UHRIP Analysis by Provider'!B:B,'OP UPL Gap Data'!D:D,0))),0)</f>
        <v>0</v>
      </c>
      <c r="V500" s="4">
        <f>IFERROR(INDEX('IP UPL Gap Data'!$N:$N,(MATCH($B:$B,'IP UPL Gap Data'!$D:$D,0))),0)</f>
        <v>0</v>
      </c>
    </row>
    <row r="501" spans="1:22">
      <c r="A501" s="10" t="s">
        <v>1465</v>
      </c>
      <c r="B501" s="13" t="s">
        <v>1465</v>
      </c>
      <c r="C501" s="11" t="s">
        <v>1466</v>
      </c>
      <c r="D501" s="11"/>
      <c r="E501" s="12" t="s">
        <v>1467</v>
      </c>
      <c r="F501" s="11" t="s">
        <v>226</v>
      </c>
      <c r="G501" s="11" t="s">
        <v>1404</v>
      </c>
      <c r="H501" s="13" t="s">
        <v>1619</v>
      </c>
      <c r="I501" s="9">
        <f>IFERROR(INDEX('PGY4 AA Encounters IP OP Split'!$L:$L,(MATCH($B:$B,'PGY4 AA Encounters IP OP Split'!$D:$D,0))),0)</f>
        <v>0</v>
      </c>
      <c r="J501" s="9">
        <f>IFERROR(INDEX('PGY4 AA Encounters IP OP Split'!$M:$M,(MATCH($B:$B,'PGY4 AA Encounters IP OP Split'!$D:$D,0))),0)</f>
        <v>0</v>
      </c>
      <c r="K501" s="9">
        <f t="shared" si="28"/>
        <v>0</v>
      </c>
      <c r="L501" s="71">
        <f>INDEX('Revised PGY4 Percent Increases'!J:J,(MATCH(H:H,'Revised PGY4 Percent Increases'!A:A,0)))</f>
        <v>0.60144775528978733</v>
      </c>
      <c r="M501" s="9">
        <f t="shared" si="29"/>
        <v>0</v>
      </c>
      <c r="N501" s="4">
        <f t="shared" si="30"/>
        <v>0</v>
      </c>
      <c r="O501" s="4">
        <f t="shared" si="31"/>
        <v>0</v>
      </c>
      <c r="P501" s="9">
        <f>IFERROR(INDEX('IP UPL Gap Data'!$I:$I,(MATCH($B:$B,'IP UPL Gap Data'!$D:$D,0))),0)</f>
        <v>522928.18875841214</v>
      </c>
      <c r="Q501" s="9">
        <f>IFERROR(INDEX('IP UPL Gap Data'!$J:$J,(MATCH($B:$B,'IP UPL Gap Data'!$D:$D,0))),0)</f>
        <v>252461.83818181814</v>
      </c>
      <c r="R501" s="9">
        <f>IFERROR(INDEX('OP UPL Gap Data'!G:G,(MATCH('UPL UHRIP Analysis by Provider'!$B:$B,'OP UPL Gap Data'!$D:$D,0))),0)</f>
        <v>0</v>
      </c>
      <c r="S501" s="9">
        <f>IFERROR(INDEX('OP UPL Gap Data'!H:H,(MATCH('UPL UHRIP Analysis by Provider'!$B:$B,'OP UPL Gap Data'!$D:$D,0))),0)</f>
        <v>0</v>
      </c>
      <c r="T501" s="4">
        <f>IFERROR(INDEX('IP UPL Gap Data'!$H:$H,(MATCH($B:$B,'IP UPL Gap Data'!$D:$D,0))),0)</f>
        <v>270466.35057659401</v>
      </c>
      <c r="U501" s="4">
        <f>IFERROR(INDEX('OP UPL Gap Data'!I:I,(MATCH('UPL UHRIP Analysis by Provider'!B:B,'OP UPL Gap Data'!D:D,0))),0)</f>
        <v>0</v>
      </c>
      <c r="V501" s="4">
        <f>IFERROR(INDEX('IP UPL Gap Data'!$N:$N,(MATCH($B:$B,'IP UPL Gap Data'!$D:$D,0))),0)</f>
        <v>0</v>
      </c>
    </row>
    <row r="502" spans="1:22">
      <c r="A502" s="10" t="s">
        <v>1483</v>
      </c>
      <c r="B502" s="13" t="s">
        <v>1483</v>
      </c>
      <c r="C502" s="11" t="s">
        <v>1484</v>
      </c>
      <c r="D502" s="11"/>
      <c r="E502" s="12" t="s">
        <v>1485</v>
      </c>
      <c r="F502" s="11" t="s">
        <v>226</v>
      </c>
      <c r="G502" s="11" t="s">
        <v>1404</v>
      </c>
      <c r="H502" s="13" t="s">
        <v>1619</v>
      </c>
      <c r="I502" s="9">
        <f>IFERROR(INDEX('PGY4 AA Encounters IP OP Split'!$L:$L,(MATCH($B:$B,'PGY4 AA Encounters IP OP Split'!$D:$D,0))),0)</f>
        <v>0</v>
      </c>
      <c r="J502" s="9">
        <f>IFERROR(INDEX('PGY4 AA Encounters IP OP Split'!$M:$M,(MATCH($B:$B,'PGY4 AA Encounters IP OP Split'!$D:$D,0))),0)</f>
        <v>0</v>
      </c>
      <c r="K502" s="9">
        <f t="shared" si="28"/>
        <v>0</v>
      </c>
      <c r="L502" s="71">
        <f>INDEX('Revised PGY4 Percent Increases'!J:J,(MATCH(H:H,'Revised PGY4 Percent Increases'!A:A,0)))</f>
        <v>0.60144775528978733</v>
      </c>
      <c r="M502" s="9">
        <f t="shared" si="29"/>
        <v>0</v>
      </c>
      <c r="N502" s="4">
        <f t="shared" si="30"/>
        <v>0</v>
      </c>
      <c r="O502" s="4">
        <f t="shared" si="31"/>
        <v>0</v>
      </c>
      <c r="P502" s="9">
        <f>IFERROR(INDEX('IP UPL Gap Data'!$I:$I,(MATCH($B:$B,'IP UPL Gap Data'!$D:$D,0))),0)</f>
        <v>262678.50708236877</v>
      </c>
      <c r="Q502" s="9">
        <f>IFERROR(INDEX('IP UPL Gap Data'!$J:$J,(MATCH($B:$B,'IP UPL Gap Data'!$D:$D,0))),0)</f>
        <v>151361.17424242425</v>
      </c>
      <c r="R502" s="9">
        <f>IFERROR(INDEX('OP UPL Gap Data'!G:G,(MATCH('UPL UHRIP Analysis by Provider'!$B:$B,'OP UPL Gap Data'!$D:$D,0))),0)</f>
        <v>0</v>
      </c>
      <c r="S502" s="9">
        <f>IFERROR(INDEX('OP UPL Gap Data'!H:H,(MATCH('UPL UHRIP Analysis by Provider'!$B:$B,'OP UPL Gap Data'!$D:$D,0))),0)</f>
        <v>0</v>
      </c>
      <c r="T502" s="4">
        <f>IFERROR(INDEX('IP UPL Gap Data'!$H:$H,(MATCH($B:$B,'IP UPL Gap Data'!$D:$D,0))),0)</f>
        <v>111317.33283994452</v>
      </c>
      <c r="U502" s="4">
        <f>IFERROR(INDEX('OP UPL Gap Data'!I:I,(MATCH('UPL UHRIP Analysis by Provider'!B:B,'OP UPL Gap Data'!D:D,0))),0)</f>
        <v>0</v>
      </c>
      <c r="V502" s="4">
        <f>IFERROR(INDEX('IP UPL Gap Data'!$N:$N,(MATCH($B:$B,'IP UPL Gap Data'!$D:$D,0))),0)</f>
        <v>0</v>
      </c>
    </row>
    <row r="503" spans="1:22" ht="23.5">
      <c r="A503" s="10" t="s">
        <v>1551</v>
      </c>
      <c r="B503" s="13" t="s">
        <v>1551</v>
      </c>
      <c r="C503" s="11" t="s">
        <v>1552</v>
      </c>
      <c r="D503" s="11"/>
      <c r="E503" s="12" t="s">
        <v>1553</v>
      </c>
      <c r="F503" s="11" t="s">
        <v>226</v>
      </c>
      <c r="G503" s="11" t="s">
        <v>1404</v>
      </c>
      <c r="H503" s="13" t="s">
        <v>1619</v>
      </c>
      <c r="I503" s="9">
        <f>IFERROR(INDEX('PGY4 AA Encounters IP OP Split'!$L:$L,(MATCH($B:$B,'PGY4 AA Encounters IP OP Split'!$D:$D,0))),0)</f>
        <v>0</v>
      </c>
      <c r="J503" s="9">
        <f>IFERROR(INDEX('PGY4 AA Encounters IP OP Split'!$M:$M,(MATCH($B:$B,'PGY4 AA Encounters IP OP Split'!$D:$D,0))),0)</f>
        <v>0</v>
      </c>
      <c r="K503" s="9">
        <f t="shared" si="28"/>
        <v>0</v>
      </c>
      <c r="L503" s="71">
        <f>INDEX('Revised PGY4 Percent Increases'!J:J,(MATCH(H:H,'Revised PGY4 Percent Increases'!A:A,0)))</f>
        <v>0.60144775528978733</v>
      </c>
      <c r="M503" s="9">
        <f t="shared" si="29"/>
        <v>0</v>
      </c>
      <c r="N503" s="4">
        <f t="shared" si="30"/>
        <v>0</v>
      </c>
      <c r="O503" s="4">
        <f t="shared" si="31"/>
        <v>0</v>
      </c>
      <c r="P503" s="9">
        <f>IFERROR(INDEX('IP UPL Gap Data'!$I:$I,(MATCH($B:$B,'IP UPL Gap Data'!$D:$D,0))),0)</f>
        <v>0</v>
      </c>
      <c r="Q503" s="9">
        <f>IFERROR(INDEX('IP UPL Gap Data'!$J:$J,(MATCH($B:$B,'IP UPL Gap Data'!$D:$D,0))),0)</f>
        <v>0</v>
      </c>
      <c r="R503" s="9">
        <f>IFERROR(INDEX('OP UPL Gap Data'!G:G,(MATCH('UPL UHRIP Analysis by Provider'!$B:$B,'OP UPL Gap Data'!$D:$D,0))),0)</f>
        <v>0</v>
      </c>
      <c r="S503" s="9">
        <f>IFERROR(INDEX('OP UPL Gap Data'!H:H,(MATCH('UPL UHRIP Analysis by Provider'!$B:$B,'OP UPL Gap Data'!$D:$D,0))),0)</f>
        <v>0</v>
      </c>
      <c r="T503" s="4">
        <f>IFERROR(INDEX('IP UPL Gap Data'!$H:$H,(MATCH($B:$B,'IP UPL Gap Data'!$D:$D,0))),0)</f>
        <v>0</v>
      </c>
      <c r="U503" s="4">
        <f>IFERROR(INDEX('OP UPL Gap Data'!I:I,(MATCH('UPL UHRIP Analysis by Provider'!B:B,'OP UPL Gap Data'!D:D,0))),0)</f>
        <v>0</v>
      </c>
      <c r="V503" s="4">
        <f>IFERROR(INDEX('IP UPL Gap Data'!$N:$N,(MATCH($B:$B,'IP UPL Gap Data'!$D:$D,0))),0)</f>
        <v>0</v>
      </c>
    </row>
    <row r="504" spans="1:22">
      <c r="A504" s="10" t="s">
        <v>790</v>
      </c>
      <c r="B504" s="13" t="s">
        <v>790</v>
      </c>
      <c r="C504" s="11" t="s">
        <v>791</v>
      </c>
      <c r="D504" s="11"/>
      <c r="E504" s="12" t="s">
        <v>792</v>
      </c>
      <c r="F504" s="11" t="s">
        <v>1529</v>
      </c>
      <c r="G504" s="11" t="s">
        <v>1404</v>
      </c>
      <c r="H504" s="13" t="s">
        <v>1673</v>
      </c>
      <c r="I504" s="9">
        <f>IFERROR(INDEX('PGY4 AA Encounters IP OP Split'!$L:$L,(MATCH($B:$B,'PGY4 AA Encounters IP OP Split'!$D:$D,0))),0)</f>
        <v>2345614.8903846652</v>
      </c>
      <c r="J504" s="9">
        <f>IFERROR(INDEX('PGY4 AA Encounters IP OP Split'!$M:$M,(MATCH($B:$B,'PGY4 AA Encounters IP OP Split'!$D:$D,0))),0)</f>
        <v>1532664.5884395377</v>
      </c>
      <c r="K504" s="9">
        <f t="shared" si="28"/>
        <v>3878279.4788242029</v>
      </c>
      <c r="L504" s="71">
        <f>INDEX('Revised PGY4 Percent Increases'!J:J,(MATCH(H:H,'Revised PGY4 Percent Increases'!A:A,0)))</f>
        <v>0.53</v>
      </c>
      <c r="M504" s="9">
        <f t="shared" si="29"/>
        <v>2055488.1237768277</v>
      </c>
      <c r="N504" s="4">
        <f t="shared" si="30"/>
        <v>1243175.8919038726</v>
      </c>
      <c r="O504" s="4">
        <f t="shared" si="31"/>
        <v>812312.23187295499</v>
      </c>
      <c r="P504" s="9">
        <f>IFERROR(INDEX('IP UPL Gap Data'!$I:$I,(MATCH($B:$B,'IP UPL Gap Data'!$D:$D,0))),0)</f>
        <v>2373287.6047553252</v>
      </c>
      <c r="Q504" s="9">
        <f>IFERROR(INDEX('IP UPL Gap Data'!$J:$J,(MATCH($B:$B,'IP UPL Gap Data'!$D:$D,0))),0)</f>
        <v>2819737.0575000001</v>
      </c>
      <c r="R504" s="9">
        <f>IFERROR(INDEX('OP UPL Gap Data'!G:G,(MATCH('UPL UHRIP Analysis by Provider'!$B:$B,'OP UPL Gap Data'!$D:$D,0))),0)</f>
        <v>2786504.074006116</v>
      </c>
      <c r="S504" s="9">
        <f>IFERROR(INDEX('OP UPL Gap Data'!H:H,(MATCH('UPL UHRIP Analysis by Provider'!$B:$B,'OP UPL Gap Data'!$D:$D,0))),0)</f>
        <v>1026352.9466666667</v>
      </c>
      <c r="T504" s="4">
        <f>IFERROR(INDEX('IP UPL Gap Data'!$H:$H,(MATCH($B:$B,'IP UPL Gap Data'!$D:$D,0))),0)</f>
        <v>-446449.45274467487</v>
      </c>
      <c r="U504" s="4">
        <f>IFERROR(INDEX('OP UPL Gap Data'!I:I,(MATCH('UPL UHRIP Analysis by Provider'!B:B,'OP UPL Gap Data'!D:D,0))),0)</f>
        <v>1760151.1273394492</v>
      </c>
      <c r="V504" s="4">
        <f>IFERROR(INDEX('IP UPL Gap Data'!$N:$N,(MATCH($B:$B,'IP UPL Gap Data'!$D:$D,0))),0)</f>
        <v>0</v>
      </c>
    </row>
    <row r="505" spans="1:22">
      <c r="A505" s="10" t="s">
        <v>694</v>
      </c>
      <c r="B505" s="13" t="s">
        <v>694</v>
      </c>
      <c r="C505" s="11" t="s">
        <v>695</v>
      </c>
      <c r="D505" s="11"/>
      <c r="E505" s="12" t="s">
        <v>696</v>
      </c>
      <c r="F505" s="11" t="s">
        <v>1620</v>
      </c>
      <c r="G505" s="11" t="s">
        <v>1404</v>
      </c>
      <c r="H505" s="13" t="s">
        <v>1666</v>
      </c>
      <c r="I505" s="9">
        <f>IFERROR(INDEX('PGY4 AA Encounters IP OP Split'!$L:$L,(MATCH($B:$B,'PGY4 AA Encounters IP OP Split'!$D:$D,0))),0)</f>
        <v>0</v>
      </c>
      <c r="J505" s="9">
        <f>IFERROR(INDEX('PGY4 AA Encounters IP OP Split'!$M:$M,(MATCH($B:$B,'PGY4 AA Encounters IP OP Split'!$D:$D,0))),0)</f>
        <v>36649.329702626987</v>
      </c>
      <c r="K505" s="9">
        <f t="shared" si="28"/>
        <v>36649.329702626987</v>
      </c>
      <c r="L505" s="71">
        <f>INDEX('Revised PGY4 Percent Increases'!J:J,(MATCH(H:H,'Revised PGY4 Percent Increases'!A:A,0)))</f>
        <v>0.53</v>
      </c>
      <c r="M505" s="9">
        <f t="shared" si="29"/>
        <v>19424.144742392305</v>
      </c>
      <c r="N505" s="4">
        <f t="shared" si="30"/>
        <v>0</v>
      </c>
      <c r="O505" s="4">
        <f t="shared" si="31"/>
        <v>19424.144742392305</v>
      </c>
      <c r="P505" s="9">
        <f>IFERROR(INDEX('IP UPL Gap Data'!$I:$I,(MATCH($B:$B,'IP UPL Gap Data'!$D:$D,0))),0)</f>
        <v>12546.745026068031</v>
      </c>
      <c r="Q505" s="9">
        <f>IFERROR(INDEX('IP UPL Gap Data'!$J:$J,(MATCH($B:$B,'IP UPL Gap Data'!$D:$D,0))),0)</f>
        <v>875</v>
      </c>
      <c r="R505" s="9">
        <f>IFERROR(INDEX('OP UPL Gap Data'!G:G,(MATCH('UPL UHRIP Analysis by Provider'!$B:$B,'OP UPL Gap Data'!$D:$D,0))),0)</f>
        <v>4961.4533677986856</v>
      </c>
      <c r="S505" s="9">
        <f>IFERROR(INDEX('OP UPL Gap Data'!H:H,(MATCH('UPL UHRIP Analysis by Provider'!$B:$B,'OP UPL Gap Data'!$D:$D,0))),0)</f>
        <v>1013.29</v>
      </c>
      <c r="T505" s="4">
        <f>IFERROR(INDEX('IP UPL Gap Data'!$H:$H,(MATCH($B:$B,'IP UPL Gap Data'!$D:$D,0))),0)</f>
        <v>11671.745026068031</v>
      </c>
      <c r="U505" s="4">
        <f>IFERROR(INDEX('OP UPL Gap Data'!I:I,(MATCH('UPL UHRIP Analysis by Provider'!B:B,'OP UPL Gap Data'!D:D,0))),0)</f>
        <v>3948.1633677986856</v>
      </c>
      <c r="V505" s="4">
        <f>IFERROR(INDEX('IP UPL Gap Data'!$N:$N,(MATCH($B:$B,'IP UPL Gap Data'!$D:$D,0))),0)</f>
        <v>0</v>
      </c>
    </row>
    <row r="506" spans="1:22">
      <c r="A506" s="10" t="s">
        <v>1096</v>
      </c>
      <c r="B506" s="13" t="s">
        <v>1096</v>
      </c>
      <c r="C506" s="11" t="s">
        <v>1097</v>
      </c>
      <c r="D506" s="11"/>
      <c r="E506" s="12" t="s">
        <v>696</v>
      </c>
      <c r="F506" s="11" t="s">
        <v>1620</v>
      </c>
      <c r="G506" s="11" t="s">
        <v>1404</v>
      </c>
      <c r="H506" s="13" t="s">
        <v>1666</v>
      </c>
      <c r="I506" s="9">
        <f>IFERROR(INDEX('PGY4 AA Encounters IP OP Split'!$L:$L,(MATCH($B:$B,'PGY4 AA Encounters IP OP Split'!$D:$D,0))),0)</f>
        <v>4056363.577441453</v>
      </c>
      <c r="J506" s="9">
        <f>IFERROR(INDEX('PGY4 AA Encounters IP OP Split'!$M:$M,(MATCH($B:$B,'PGY4 AA Encounters IP OP Split'!$D:$D,0))),0)</f>
        <v>2195530.3620163882</v>
      </c>
      <c r="K506" s="9">
        <f t="shared" si="28"/>
        <v>6251893.9394578412</v>
      </c>
      <c r="L506" s="71">
        <f>INDEX('Revised PGY4 Percent Increases'!J:J,(MATCH(H:H,'Revised PGY4 Percent Increases'!A:A,0)))</f>
        <v>0.53</v>
      </c>
      <c r="M506" s="9">
        <f t="shared" si="29"/>
        <v>3313503.7879126561</v>
      </c>
      <c r="N506" s="4">
        <f t="shared" si="30"/>
        <v>2149872.6960439701</v>
      </c>
      <c r="O506" s="4">
        <f t="shared" si="31"/>
        <v>1163631.0918686858</v>
      </c>
      <c r="P506" s="9">
        <f>IFERROR(INDEX('IP UPL Gap Data'!$I:$I,(MATCH($B:$B,'IP UPL Gap Data'!$D:$D,0))),0)</f>
        <v>2163317.969243716</v>
      </c>
      <c r="Q506" s="9">
        <f>IFERROR(INDEX('IP UPL Gap Data'!$J:$J,(MATCH($B:$B,'IP UPL Gap Data'!$D:$D,0))),0)</f>
        <v>3991039.549677419</v>
      </c>
      <c r="R506" s="9">
        <f>IFERROR(INDEX('OP UPL Gap Data'!G:G,(MATCH('UPL UHRIP Analysis by Provider'!$B:$B,'OP UPL Gap Data'!$D:$D,0))),0)</f>
        <v>2831315.7644616994</v>
      </c>
      <c r="S506" s="9">
        <f>IFERROR(INDEX('OP UPL Gap Data'!H:H,(MATCH('UPL UHRIP Analysis by Provider'!$B:$B,'OP UPL Gap Data'!$D:$D,0))),0)</f>
        <v>1647157.1741935483</v>
      </c>
      <c r="T506" s="4">
        <f>IFERROR(INDEX('IP UPL Gap Data'!$H:$H,(MATCH($B:$B,'IP UPL Gap Data'!$D:$D,0))),0)</f>
        <v>-1827721.580433703</v>
      </c>
      <c r="U506" s="4">
        <f>IFERROR(INDEX('OP UPL Gap Data'!I:I,(MATCH('UPL UHRIP Analysis by Provider'!B:B,'OP UPL Gap Data'!D:D,0))),0)</f>
        <v>1184158.5902681511</v>
      </c>
      <c r="V506" s="4">
        <f>IFERROR(INDEX('IP UPL Gap Data'!$N:$N,(MATCH($B:$B,'IP UPL Gap Data'!$D:$D,0))),0)</f>
        <v>0</v>
      </c>
    </row>
    <row r="507" spans="1:22">
      <c r="A507" s="10" t="s">
        <v>931</v>
      </c>
      <c r="B507" s="13" t="s">
        <v>931</v>
      </c>
      <c r="C507" s="11" t="s">
        <v>932</v>
      </c>
      <c r="D507" s="11"/>
      <c r="E507" s="12" t="s">
        <v>933</v>
      </c>
      <c r="F507" s="11" t="s">
        <v>1667</v>
      </c>
      <c r="G507" s="11" t="s">
        <v>1404</v>
      </c>
      <c r="H507" s="13" t="s">
        <v>1682</v>
      </c>
      <c r="I507" s="9">
        <f>IFERROR(INDEX('PGY4 AA Encounters IP OP Split'!$L:$L,(MATCH($B:$B,'PGY4 AA Encounters IP OP Split'!$D:$D,0))),0)</f>
        <v>23560782.522904068</v>
      </c>
      <c r="J507" s="9">
        <f>IFERROR(INDEX('PGY4 AA Encounters IP OP Split'!$M:$M,(MATCH($B:$B,'PGY4 AA Encounters IP OP Split'!$D:$D,0))),0)</f>
        <v>18828298.715955522</v>
      </c>
      <c r="K507" s="9">
        <f t="shared" si="28"/>
        <v>42389081.238859594</v>
      </c>
      <c r="L507" s="71">
        <f>INDEX('Revised PGY4 Percent Increases'!J:J,(MATCH(H:H,'Revised PGY4 Percent Increases'!A:A,0)))</f>
        <v>1.1311813848339911</v>
      </c>
      <c r="M507" s="9">
        <f t="shared" si="29"/>
        <v>47949739.617613748</v>
      </c>
      <c r="N507" s="4">
        <f t="shared" si="30"/>
        <v>26651518.602031119</v>
      </c>
      <c r="O507" s="4">
        <f t="shared" si="31"/>
        <v>21298221.015582625</v>
      </c>
      <c r="P507" s="9">
        <f>IFERROR(INDEX('IP UPL Gap Data'!$I:$I,(MATCH($B:$B,'IP UPL Gap Data'!$D:$D,0))),0)</f>
        <v>50780332.539631978</v>
      </c>
      <c r="Q507" s="9">
        <f>IFERROR(INDEX('IP UPL Gap Data'!$J:$J,(MATCH($B:$B,'IP UPL Gap Data'!$D:$D,0))),0)</f>
        <v>23247885.991666667</v>
      </c>
      <c r="R507" s="9">
        <f>IFERROR(INDEX('OP UPL Gap Data'!G:G,(MATCH('UPL UHRIP Analysis by Provider'!$B:$B,'OP UPL Gap Data'!$D:$D,0))),0)</f>
        <v>33382537.640860558</v>
      </c>
      <c r="S507" s="9">
        <f>IFERROR(INDEX('OP UPL Gap Data'!H:H,(MATCH('UPL UHRIP Analysis by Provider'!$B:$B,'OP UPL Gap Data'!$D:$D,0))),0)</f>
        <v>12965244.57121212</v>
      </c>
      <c r="T507" s="4">
        <f>IFERROR(INDEX('IP UPL Gap Data'!$H:$H,(MATCH($B:$B,'IP UPL Gap Data'!$D:$D,0))),0)</f>
        <v>27532446.547965311</v>
      </c>
      <c r="U507" s="4">
        <f>IFERROR(INDEX('OP UPL Gap Data'!I:I,(MATCH('UPL UHRIP Analysis by Provider'!B:B,'OP UPL Gap Data'!D:D,0))),0)</f>
        <v>20417293.069648437</v>
      </c>
      <c r="V507" s="4">
        <f>IFERROR(INDEX('IP UPL Gap Data'!$N:$N,(MATCH($B:$B,'IP UPL Gap Data'!$D:$D,0))),0)</f>
        <v>0</v>
      </c>
    </row>
    <row r="508" spans="1:22">
      <c r="A508" s="10" t="s">
        <v>396</v>
      </c>
      <c r="B508" s="13" t="s">
        <v>396</v>
      </c>
      <c r="C508" s="11" t="s">
        <v>397</v>
      </c>
      <c r="D508" s="11"/>
      <c r="E508" s="12" t="s">
        <v>398</v>
      </c>
      <c r="F508" s="11" t="s">
        <v>1630</v>
      </c>
      <c r="G508" s="11" t="s">
        <v>1223</v>
      </c>
      <c r="H508" s="13" t="s">
        <v>1653</v>
      </c>
      <c r="I508" s="9">
        <f>IFERROR(INDEX('PGY4 AA Encounters IP OP Split'!$L:$L,(MATCH($B:$B,'PGY4 AA Encounters IP OP Split'!$D:$D,0))),0)</f>
        <v>50536018.837376967</v>
      </c>
      <c r="J508" s="9">
        <f>IFERROR(INDEX('PGY4 AA Encounters IP OP Split'!$M:$M,(MATCH($B:$B,'PGY4 AA Encounters IP OP Split'!$D:$D,0))),0)</f>
        <v>15222290.627832575</v>
      </c>
      <c r="K508" s="9">
        <f t="shared" si="28"/>
        <v>65758309.465209544</v>
      </c>
      <c r="L508" s="71">
        <f>INDEX('Revised PGY4 Percent Increases'!J:J,(MATCH(H:H,'Revised PGY4 Percent Increases'!A:A,0)))</f>
        <v>0.13317401847043581</v>
      </c>
      <c r="M508" s="9">
        <f t="shared" si="29"/>
        <v>8757298.3193044495</v>
      </c>
      <c r="N508" s="4">
        <f t="shared" si="30"/>
        <v>6730084.7060711319</v>
      </c>
      <c r="O508" s="4">
        <f t="shared" si="31"/>
        <v>2027213.6132333172</v>
      </c>
      <c r="P508" s="9">
        <f>IFERROR(INDEX('IP UPL Gap Data'!$I:$I,(MATCH($B:$B,'IP UPL Gap Data'!$D:$D,0))),0)</f>
        <v>51007450.707809269</v>
      </c>
      <c r="Q508" s="9">
        <f>IFERROR(INDEX('IP UPL Gap Data'!$J:$J,(MATCH($B:$B,'IP UPL Gap Data'!$D:$D,0))),0)</f>
        <v>44865664.719999999</v>
      </c>
      <c r="R508" s="9">
        <f>IFERROR(INDEX('OP UPL Gap Data'!G:G,(MATCH('UPL UHRIP Analysis by Provider'!$B:$B,'OP UPL Gap Data'!$D:$D,0))),0)</f>
        <v>15967479.771495175</v>
      </c>
      <c r="S508" s="9">
        <f>IFERROR(INDEX('OP UPL Gap Data'!H:H,(MATCH('UPL UHRIP Analysis by Provider'!$B:$B,'OP UPL Gap Data'!$D:$D,0))),0)</f>
        <v>13351967.439999999</v>
      </c>
      <c r="T508" s="4">
        <f>IFERROR(INDEX('IP UPL Gap Data'!$H:$H,(MATCH($B:$B,'IP UPL Gap Data'!$D:$D,0))),0)</f>
        <v>6141785.9878092706</v>
      </c>
      <c r="U508" s="4">
        <f>IFERROR(INDEX('OP UPL Gap Data'!I:I,(MATCH('UPL UHRIP Analysis by Provider'!B:B,'OP UPL Gap Data'!D:D,0))),0)</f>
        <v>2615512.3314951751</v>
      </c>
      <c r="V508" s="4">
        <f>IFERROR(INDEX('IP UPL Gap Data'!$N:$N,(MATCH($B:$B,'IP UPL Gap Data'!$D:$D,0))),0)</f>
        <v>0</v>
      </c>
    </row>
    <row r="509" spans="1:22">
      <c r="A509" s="10" t="s">
        <v>1236</v>
      </c>
      <c r="B509" s="13" t="s">
        <v>1236</v>
      </c>
      <c r="C509" s="11" t="s">
        <v>1237</v>
      </c>
      <c r="D509" s="11"/>
      <c r="E509" s="12" t="s">
        <v>1238</v>
      </c>
      <c r="F509" s="11" t="s">
        <v>1209</v>
      </c>
      <c r="G509" s="11" t="s">
        <v>1223</v>
      </c>
      <c r="H509" s="13" t="s">
        <v>1695</v>
      </c>
      <c r="I509" s="9">
        <f>IFERROR(INDEX('PGY4 AA Encounters IP OP Split'!$L:$L,(MATCH($B:$B,'PGY4 AA Encounters IP OP Split'!$D:$D,0))),0)</f>
        <v>817353.87719957333</v>
      </c>
      <c r="J509" s="9">
        <f>IFERROR(INDEX('PGY4 AA Encounters IP OP Split'!$M:$M,(MATCH($B:$B,'PGY4 AA Encounters IP OP Split'!$D:$D,0))),0)</f>
        <v>0</v>
      </c>
      <c r="K509" s="9">
        <f t="shared" si="28"/>
        <v>817353.87719957333</v>
      </c>
      <c r="L509" s="71">
        <f>INDEX('Revised PGY4 Percent Increases'!J:J,(MATCH(H:H,'Revised PGY4 Percent Increases'!A:A,0)))</f>
        <v>0</v>
      </c>
      <c r="M509" s="9">
        <f t="shared" si="29"/>
        <v>0</v>
      </c>
      <c r="N509" s="4">
        <f t="shared" si="30"/>
        <v>0</v>
      </c>
      <c r="O509" s="4">
        <f t="shared" si="31"/>
        <v>0</v>
      </c>
      <c r="P509" s="9">
        <f>IFERROR(INDEX('IP UPL Gap Data'!$I:$I,(MATCH($B:$B,'IP UPL Gap Data'!$D:$D,0))),0)</f>
        <v>0</v>
      </c>
      <c r="Q509" s="9">
        <f>IFERROR(INDEX('IP UPL Gap Data'!$J:$J,(MATCH($B:$B,'IP UPL Gap Data'!$D:$D,0))),0)</f>
        <v>0</v>
      </c>
      <c r="R509" s="9">
        <f>IFERROR(INDEX('OP UPL Gap Data'!G:G,(MATCH('UPL UHRIP Analysis by Provider'!$B:$B,'OP UPL Gap Data'!$D:$D,0))),0)</f>
        <v>0</v>
      </c>
      <c r="S509" s="9">
        <f>IFERROR(INDEX('OP UPL Gap Data'!H:H,(MATCH('UPL UHRIP Analysis by Provider'!$B:$B,'OP UPL Gap Data'!$D:$D,0))),0)</f>
        <v>0</v>
      </c>
      <c r="T509" s="4">
        <f>IFERROR(INDEX('IP UPL Gap Data'!$H:$H,(MATCH($B:$B,'IP UPL Gap Data'!$D:$D,0))),0)</f>
        <v>0</v>
      </c>
      <c r="U509" s="4">
        <f>IFERROR(INDEX('OP UPL Gap Data'!I:I,(MATCH('UPL UHRIP Analysis by Provider'!B:B,'OP UPL Gap Data'!D:D,0))),0)</f>
        <v>0</v>
      </c>
      <c r="V509" s="4">
        <f>IFERROR(INDEX('IP UPL Gap Data'!$N:$N,(MATCH($B:$B,'IP UPL Gap Data'!$D:$D,0))),0)</f>
        <v>0</v>
      </c>
    </row>
    <row r="510" spans="1:22" ht="23.5">
      <c r="A510" s="10" t="s">
        <v>1272</v>
      </c>
      <c r="B510" s="13" t="s">
        <v>1272</v>
      </c>
      <c r="C510" s="11" t="s">
        <v>1273</v>
      </c>
      <c r="D510" s="11"/>
      <c r="E510" s="12" t="s">
        <v>1274</v>
      </c>
      <c r="F510" s="11" t="s">
        <v>1209</v>
      </c>
      <c r="G510" s="11" t="s">
        <v>1223</v>
      </c>
      <c r="H510" s="13" t="s">
        <v>1695</v>
      </c>
      <c r="I510" s="9">
        <f>IFERROR(INDEX('PGY4 AA Encounters IP OP Split'!$L:$L,(MATCH($B:$B,'PGY4 AA Encounters IP OP Split'!$D:$D,0))),0)</f>
        <v>767257.78159264592</v>
      </c>
      <c r="J510" s="9">
        <f>IFERROR(INDEX('PGY4 AA Encounters IP OP Split'!$M:$M,(MATCH($B:$B,'PGY4 AA Encounters IP OP Split'!$D:$D,0))),0)</f>
        <v>136182.91260988693</v>
      </c>
      <c r="K510" s="9">
        <f t="shared" si="28"/>
        <v>903440.69420253288</v>
      </c>
      <c r="L510" s="71">
        <f>INDEX('Revised PGY4 Percent Increases'!J:J,(MATCH(H:H,'Revised PGY4 Percent Increases'!A:A,0)))</f>
        <v>0</v>
      </c>
      <c r="M510" s="9">
        <f t="shared" si="29"/>
        <v>0</v>
      </c>
      <c r="N510" s="4">
        <f t="shared" si="30"/>
        <v>0</v>
      </c>
      <c r="O510" s="4">
        <f t="shared" si="31"/>
        <v>0</v>
      </c>
      <c r="P510" s="9">
        <f>IFERROR(INDEX('IP UPL Gap Data'!$I:$I,(MATCH($B:$B,'IP UPL Gap Data'!$D:$D,0))),0)</f>
        <v>0</v>
      </c>
      <c r="Q510" s="9">
        <f>IFERROR(INDEX('IP UPL Gap Data'!$J:$J,(MATCH($B:$B,'IP UPL Gap Data'!$D:$D,0))),0)</f>
        <v>0</v>
      </c>
      <c r="R510" s="9">
        <f>IFERROR(INDEX('OP UPL Gap Data'!G:G,(MATCH('UPL UHRIP Analysis by Provider'!$B:$B,'OP UPL Gap Data'!$D:$D,0))),0)</f>
        <v>0</v>
      </c>
      <c r="S510" s="9">
        <f>IFERROR(INDEX('OP UPL Gap Data'!H:H,(MATCH('UPL UHRIP Analysis by Provider'!$B:$B,'OP UPL Gap Data'!$D:$D,0))),0)</f>
        <v>0</v>
      </c>
      <c r="T510" s="4">
        <f>IFERROR(INDEX('IP UPL Gap Data'!$H:$H,(MATCH($B:$B,'IP UPL Gap Data'!$D:$D,0))),0)</f>
        <v>0</v>
      </c>
      <c r="U510" s="4">
        <f>IFERROR(INDEX('OP UPL Gap Data'!I:I,(MATCH('UPL UHRIP Analysis by Provider'!B:B,'OP UPL Gap Data'!D:D,0))),0)</f>
        <v>0</v>
      </c>
      <c r="V510" s="4">
        <f>IFERROR(INDEX('IP UPL Gap Data'!$N:$N,(MATCH($B:$B,'IP UPL Gap Data'!$D:$D,0))),0)</f>
        <v>0</v>
      </c>
    </row>
    <row r="511" spans="1:22">
      <c r="A511" s="10" t="s">
        <v>1290</v>
      </c>
      <c r="B511" s="13" t="s">
        <v>1290</v>
      </c>
      <c r="C511" s="11" t="s">
        <v>1291</v>
      </c>
      <c r="D511" s="11"/>
      <c r="E511" s="12" t="s">
        <v>1292</v>
      </c>
      <c r="F511" s="11" t="s">
        <v>1209</v>
      </c>
      <c r="G511" s="11" t="s">
        <v>1223</v>
      </c>
      <c r="H511" s="13" t="s">
        <v>1695</v>
      </c>
      <c r="I511" s="9">
        <f>IFERROR(INDEX('PGY4 AA Encounters IP OP Split'!$L:$L,(MATCH($B:$B,'PGY4 AA Encounters IP OP Split'!$D:$D,0))),0)</f>
        <v>23510.292351802014</v>
      </c>
      <c r="J511" s="9">
        <f>IFERROR(INDEX('PGY4 AA Encounters IP OP Split'!$M:$M,(MATCH($B:$B,'PGY4 AA Encounters IP OP Split'!$D:$D,0))),0)</f>
        <v>1601.2727344760042</v>
      </c>
      <c r="K511" s="9">
        <f t="shared" si="28"/>
        <v>25111.565086278017</v>
      </c>
      <c r="L511" s="71">
        <f>INDEX('Revised PGY4 Percent Increases'!J:J,(MATCH(H:H,'Revised PGY4 Percent Increases'!A:A,0)))</f>
        <v>0</v>
      </c>
      <c r="M511" s="9">
        <f t="shared" si="29"/>
        <v>0</v>
      </c>
      <c r="N511" s="4">
        <f t="shared" si="30"/>
        <v>0</v>
      </c>
      <c r="O511" s="4">
        <f t="shared" si="31"/>
        <v>0</v>
      </c>
      <c r="P511" s="9">
        <f>IFERROR(INDEX('IP UPL Gap Data'!$I:$I,(MATCH($B:$B,'IP UPL Gap Data'!$D:$D,0))),0)</f>
        <v>0</v>
      </c>
      <c r="Q511" s="9">
        <f>IFERROR(INDEX('IP UPL Gap Data'!$J:$J,(MATCH($B:$B,'IP UPL Gap Data'!$D:$D,0))),0)</f>
        <v>0</v>
      </c>
      <c r="R511" s="9">
        <f>IFERROR(INDEX('OP UPL Gap Data'!G:G,(MATCH('UPL UHRIP Analysis by Provider'!$B:$B,'OP UPL Gap Data'!$D:$D,0))),0)</f>
        <v>0</v>
      </c>
      <c r="S511" s="9">
        <f>IFERROR(INDEX('OP UPL Gap Data'!H:H,(MATCH('UPL UHRIP Analysis by Provider'!$B:$B,'OP UPL Gap Data'!$D:$D,0))),0)</f>
        <v>0</v>
      </c>
      <c r="T511" s="4">
        <f>IFERROR(INDEX('IP UPL Gap Data'!$H:$H,(MATCH($B:$B,'IP UPL Gap Data'!$D:$D,0))),0)</f>
        <v>0</v>
      </c>
      <c r="U511" s="4">
        <f>IFERROR(INDEX('OP UPL Gap Data'!I:I,(MATCH('UPL UHRIP Analysis by Provider'!B:B,'OP UPL Gap Data'!D:D,0))),0)</f>
        <v>0</v>
      </c>
      <c r="V511" s="4">
        <f>IFERROR(INDEX('IP UPL Gap Data'!$N:$N,(MATCH($B:$B,'IP UPL Gap Data'!$D:$D,0))),0)</f>
        <v>0</v>
      </c>
    </row>
    <row r="512" spans="1:22">
      <c r="A512" s="10" t="s">
        <v>1335</v>
      </c>
      <c r="B512" s="13" t="s">
        <v>1335</v>
      </c>
      <c r="C512" s="11" t="s">
        <v>1336</v>
      </c>
      <c r="D512" s="11"/>
      <c r="E512" s="12" t="s">
        <v>1337</v>
      </c>
      <c r="F512" s="11" t="s">
        <v>1209</v>
      </c>
      <c r="G512" s="11" t="s">
        <v>1223</v>
      </c>
      <c r="H512" s="13" t="s">
        <v>1695</v>
      </c>
      <c r="I512" s="9">
        <f>IFERROR(INDEX('PGY4 AA Encounters IP OP Split'!$L:$L,(MATCH($B:$B,'PGY4 AA Encounters IP OP Split'!$D:$D,0))),0)</f>
        <v>44934.247248016894</v>
      </c>
      <c r="J512" s="9">
        <f>IFERROR(INDEX('PGY4 AA Encounters IP OP Split'!$M:$M,(MATCH($B:$B,'PGY4 AA Encounters IP OP Split'!$D:$D,0))),0)</f>
        <v>36488.47672647296</v>
      </c>
      <c r="K512" s="9">
        <f t="shared" si="28"/>
        <v>81422.723974489854</v>
      </c>
      <c r="L512" s="71">
        <f>INDEX('Revised PGY4 Percent Increases'!J:J,(MATCH(H:H,'Revised PGY4 Percent Increases'!A:A,0)))</f>
        <v>0</v>
      </c>
      <c r="M512" s="9">
        <f t="shared" si="29"/>
        <v>0</v>
      </c>
      <c r="N512" s="4">
        <f t="shared" si="30"/>
        <v>0</v>
      </c>
      <c r="O512" s="4">
        <f t="shared" si="31"/>
        <v>0</v>
      </c>
      <c r="P512" s="9">
        <f>IFERROR(INDEX('IP UPL Gap Data'!$I:$I,(MATCH($B:$B,'IP UPL Gap Data'!$D:$D,0))),0)</f>
        <v>0</v>
      </c>
      <c r="Q512" s="9">
        <f>IFERROR(INDEX('IP UPL Gap Data'!$J:$J,(MATCH($B:$B,'IP UPL Gap Data'!$D:$D,0))),0)</f>
        <v>0</v>
      </c>
      <c r="R512" s="9">
        <f>IFERROR(INDEX('OP UPL Gap Data'!G:G,(MATCH('UPL UHRIP Analysis by Provider'!$B:$B,'OP UPL Gap Data'!$D:$D,0))),0)</f>
        <v>0</v>
      </c>
      <c r="S512" s="9">
        <f>IFERROR(INDEX('OP UPL Gap Data'!H:H,(MATCH('UPL UHRIP Analysis by Provider'!$B:$B,'OP UPL Gap Data'!$D:$D,0))),0)</f>
        <v>0</v>
      </c>
      <c r="T512" s="4">
        <f>IFERROR(INDEX('IP UPL Gap Data'!$H:$H,(MATCH($B:$B,'IP UPL Gap Data'!$D:$D,0))),0)</f>
        <v>0</v>
      </c>
      <c r="U512" s="4">
        <f>IFERROR(INDEX('OP UPL Gap Data'!I:I,(MATCH('UPL UHRIP Analysis by Provider'!B:B,'OP UPL Gap Data'!D:D,0))),0)</f>
        <v>0</v>
      </c>
      <c r="V512" s="4">
        <f>IFERROR(INDEX('IP UPL Gap Data'!$N:$N,(MATCH($B:$B,'IP UPL Gap Data'!$D:$D,0))),0)</f>
        <v>0</v>
      </c>
    </row>
    <row r="513" spans="1:22">
      <c r="A513" s="10" t="s">
        <v>1341</v>
      </c>
      <c r="B513" s="13" t="s">
        <v>1341</v>
      </c>
      <c r="C513" s="11" t="s">
        <v>1342</v>
      </c>
      <c r="D513" s="11"/>
      <c r="E513" s="12" t="s">
        <v>1343</v>
      </c>
      <c r="F513" s="11" t="s">
        <v>1209</v>
      </c>
      <c r="G513" s="11" t="s">
        <v>1223</v>
      </c>
      <c r="H513" s="13" t="s">
        <v>1695</v>
      </c>
      <c r="I513" s="9">
        <f>IFERROR(INDEX('PGY4 AA Encounters IP OP Split'!$L:$L,(MATCH($B:$B,'PGY4 AA Encounters IP OP Split'!$D:$D,0))),0)</f>
        <v>27478.74033809247</v>
      </c>
      <c r="J513" s="9">
        <f>IFERROR(INDEX('PGY4 AA Encounters IP OP Split'!$M:$M,(MATCH($B:$B,'PGY4 AA Encounters IP OP Split'!$D:$D,0))),0)</f>
        <v>3549.4878947551429</v>
      </c>
      <c r="K513" s="9">
        <f t="shared" si="28"/>
        <v>31028.228232847614</v>
      </c>
      <c r="L513" s="71">
        <f>INDEX('Revised PGY4 Percent Increases'!J:J,(MATCH(H:H,'Revised PGY4 Percent Increases'!A:A,0)))</f>
        <v>0</v>
      </c>
      <c r="M513" s="9">
        <f t="shared" si="29"/>
        <v>0</v>
      </c>
      <c r="N513" s="4">
        <f t="shared" si="30"/>
        <v>0</v>
      </c>
      <c r="O513" s="4">
        <f t="shared" si="31"/>
        <v>0</v>
      </c>
      <c r="P513" s="9">
        <f>IFERROR(INDEX('IP UPL Gap Data'!$I:$I,(MATCH($B:$B,'IP UPL Gap Data'!$D:$D,0))),0)</f>
        <v>0</v>
      </c>
      <c r="Q513" s="9">
        <f>IFERROR(INDEX('IP UPL Gap Data'!$J:$J,(MATCH($B:$B,'IP UPL Gap Data'!$D:$D,0))),0)</f>
        <v>0</v>
      </c>
      <c r="R513" s="9">
        <f>IFERROR(INDEX('OP UPL Gap Data'!G:G,(MATCH('UPL UHRIP Analysis by Provider'!$B:$B,'OP UPL Gap Data'!$D:$D,0))),0)</f>
        <v>0</v>
      </c>
      <c r="S513" s="9">
        <f>IFERROR(INDEX('OP UPL Gap Data'!H:H,(MATCH('UPL UHRIP Analysis by Provider'!$B:$B,'OP UPL Gap Data'!$D:$D,0))),0)</f>
        <v>0</v>
      </c>
      <c r="T513" s="4">
        <f>IFERROR(INDEX('IP UPL Gap Data'!$H:$H,(MATCH($B:$B,'IP UPL Gap Data'!$D:$D,0))),0)</f>
        <v>0</v>
      </c>
      <c r="U513" s="4">
        <f>IFERROR(INDEX('OP UPL Gap Data'!I:I,(MATCH('UPL UHRIP Analysis by Provider'!B:B,'OP UPL Gap Data'!D:D,0))),0)</f>
        <v>0</v>
      </c>
      <c r="V513" s="4">
        <f>IFERROR(INDEX('IP UPL Gap Data'!$N:$N,(MATCH($B:$B,'IP UPL Gap Data'!$D:$D,0))),0)</f>
        <v>0</v>
      </c>
    </row>
    <row r="514" spans="1:22" ht="23.5">
      <c r="A514" s="10" t="s">
        <v>1359</v>
      </c>
      <c r="B514" s="13" t="s">
        <v>1359</v>
      </c>
      <c r="C514" s="11" t="s">
        <v>1360</v>
      </c>
      <c r="D514" s="11"/>
      <c r="E514" s="12" t="s">
        <v>1361</v>
      </c>
      <c r="F514" s="11" t="s">
        <v>1209</v>
      </c>
      <c r="G514" s="11" t="s">
        <v>1223</v>
      </c>
      <c r="H514" s="13" t="s">
        <v>1695</v>
      </c>
      <c r="I514" s="9">
        <f>IFERROR(INDEX('PGY4 AA Encounters IP OP Split'!$L:$L,(MATCH($B:$B,'PGY4 AA Encounters IP OP Split'!$D:$D,0))),0)</f>
        <v>3394.6981970891288</v>
      </c>
      <c r="J514" s="9">
        <f>IFERROR(INDEX('PGY4 AA Encounters IP OP Split'!$M:$M,(MATCH($B:$B,'PGY4 AA Encounters IP OP Split'!$D:$D,0))),0)</f>
        <v>0</v>
      </c>
      <c r="K514" s="9">
        <f t="shared" ref="K514:K547" si="32">I514+J514</f>
        <v>3394.6981970891288</v>
      </c>
      <c r="L514" s="71">
        <f>INDEX('Revised PGY4 Percent Increases'!J:J,(MATCH(H:H,'Revised PGY4 Percent Increases'!A:A,0)))</f>
        <v>0</v>
      </c>
      <c r="M514" s="9">
        <f t="shared" ref="M514:M547" si="33">(I514+J514)*L514</f>
        <v>0</v>
      </c>
      <c r="N514" s="4">
        <f t="shared" ref="N514:N547" si="34">L514*I514</f>
        <v>0</v>
      </c>
      <c r="O514" s="4">
        <f t="shared" ref="O514:O547" si="35">L514*J514</f>
        <v>0</v>
      </c>
      <c r="P514" s="9">
        <f>IFERROR(INDEX('IP UPL Gap Data'!$I:$I,(MATCH($B:$B,'IP UPL Gap Data'!$D:$D,0))),0)</f>
        <v>0</v>
      </c>
      <c r="Q514" s="9">
        <f>IFERROR(INDEX('IP UPL Gap Data'!$J:$J,(MATCH($B:$B,'IP UPL Gap Data'!$D:$D,0))),0)</f>
        <v>0</v>
      </c>
      <c r="R514" s="9">
        <f>IFERROR(INDEX('OP UPL Gap Data'!G:G,(MATCH('UPL UHRIP Analysis by Provider'!$B:$B,'OP UPL Gap Data'!$D:$D,0))),0)</f>
        <v>0</v>
      </c>
      <c r="S514" s="9">
        <f>IFERROR(INDEX('OP UPL Gap Data'!H:H,(MATCH('UPL UHRIP Analysis by Provider'!$B:$B,'OP UPL Gap Data'!$D:$D,0))),0)</f>
        <v>0</v>
      </c>
      <c r="T514" s="4">
        <f>IFERROR(INDEX('IP UPL Gap Data'!$H:$H,(MATCH($B:$B,'IP UPL Gap Data'!$D:$D,0))),0)</f>
        <v>0</v>
      </c>
      <c r="U514" s="4">
        <f>IFERROR(INDEX('OP UPL Gap Data'!I:I,(MATCH('UPL UHRIP Analysis by Provider'!B:B,'OP UPL Gap Data'!D:D,0))),0)</f>
        <v>0</v>
      </c>
      <c r="V514" s="4">
        <f>IFERROR(INDEX('IP UPL Gap Data'!$N:$N,(MATCH($B:$B,'IP UPL Gap Data'!$D:$D,0))),0)</f>
        <v>0</v>
      </c>
    </row>
    <row r="515" spans="1:22">
      <c r="A515" s="10" t="s">
        <v>1374</v>
      </c>
      <c r="B515" s="13" t="s">
        <v>1374</v>
      </c>
      <c r="C515" s="11" t="s">
        <v>1375</v>
      </c>
      <c r="D515" s="11"/>
      <c r="E515" s="12" t="s">
        <v>1376</v>
      </c>
      <c r="F515" s="11" t="s">
        <v>1209</v>
      </c>
      <c r="G515" s="11" t="s">
        <v>1223</v>
      </c>
      <c r="H515" s="13" t="s">
        <v>1695</v>
      </c>
      <c r="I515" s="9">
        <f>IFERROR(INDEX('PGY4 AA Encounters IP OP Split'!$L:$L,(MATCH($B:$B,'PGY4 AA Encounters IP OP Split'!$D:$D,0))),0)</f>
        <v>1731410.3042243943</v>
      </c>
      <c r="J515" s="9">
        <f>IFERROR(INDEX('PGY4 AA Encounters IP OP Split'!$M:$M,(MATCH($B:$B,'PGY4 AA Encounters IP OP Split'!$D:$D,0))),0)</f>
        <v>313307.64536558493</v>
      </c>
      <c r="K515" s="9">
        <f t="shared" si="32"/>
        <v>2044717.9495899791</v>
      </c>
      <c r="L515" s="71">
        <f>INDEX('Revised PGY4 Percent Increases'!J:J,(MATCH(H:H,'Revised PGY4 Percent Increases'!A:A,0)))</f>
        <v>0</v>
      </c>
      <c r="M515" s="9">
        <f t="shared" si="33"/>
        <v>0</v>
      </c>
      <c r="N515" s="4">
        <f t="shared" si="34"/>
        <v>0</v>
      </c>
      <c r="O515" s="4">
        <f t="shared" si="35"/>
        <v>0</v>
      </c>
      <c r="P515" s="9">
        <f>IFERROR(INDEX('IP UPL Gap Data'!$I:$I,(MATCH($B:$B,'IP UPL Gap Data'!$D:$D,0))),0)</f>
        <v>0</v>
      </c>
      <c r="Q515" s="9">
        <f>IFERROR(INDEX('IP UPL Gap Data'!$J:$J,(MATCH($B:$B,'IP UPL Gap Data'!$D:$D,0))),0)</f>
        <v>0</v>
      </c>
      <c r="R515" s="9">
        <f>IFERROR(INDEX('OP UPL Gap Data'!G:G,(MATCH('UPL UHRIP Analysis by Provider'!$B:$B,'OP UPL Gap Data'!$D:$D,0))),0)</f>
        <v>0</v>
      </c>
      <c r="S515" s="9">
        <f>IFERROR(INDEX('OP UPL Gap Data'!H:H,(MATCH('UPL UHRIP Analysis by Provider'!$B:$B,'OP UPL Gap Data'!$D:$D,0))),0)</f>
        <v>0</v>
      </c>
      <c r="T515" s="4">
        <f>IFERROR(INDEX('IP UPL Gap Data'!$H:$H,(MATCH($B:$B,'IP UPL Gap Data'!$D:$D,0))),0)</f>
        <v>0</v>
      </c>
      <c r="U515" s="4">
        <f>IFERROR(INDEX('OP UPL Gap Data'!I:I,(MATCH('UPL UHRIP Analysis by Provider'!B:B,'OP UPL Gap Data'!D:D,0))),0)</f>
        <v>0</v>
      </c>
      <c r="V515" s="4">
        <f>IFERROR(INDEX('IP UPL Gap Data'!$N:$N,(MATCH($B:$B,'IP UPL Gap Data'!$D:$D,0))),0)</f>
        <v>0</v>
      </c>
    </row>
    <row r="516" spans="1:22" ht="23.5">
      <c r="A516" s="10" t="s">
        <v>25</v>
      </c>
      <c r="B516" s="13" t="s">
        <v>25</v>
      </c>
      <c r="C516" s="11" t="s">
        <v>26</v>
      </c>
      <c r="D516" s="11"/>
      <c r="E516" s="12" t="s">
        <v>27</v>
      </c>
      <c r="F516" s="11" t="s">
        <v>226</v>
      </c>
      <c r="G516" s="11" t="s">
        <v>1223</v>
      </c>
      <c r="H516" s="13" t="s">
        <v>1623</v>
      </c>
      <c r="I516" s="9">
        <f>IFERROR(INDEX('PGY4 AA Encounters IP OP Split'!$L:$L,(MATCH($B:$B,'PGY4 AA Encounters IP OP Split'!$D:$D,0))),0)</f>
        <v>0</v>
      </c>
      <c r="J516" s="9">
        <f>IFERROR(INDEX('PGY4 AA Encounters IP OP Split'!$M:$M,(MATCH($B:$B,'PGY4 AA Encounters IP OP Split'!$D:$D,0))),0)</f>
        <v>19800.292465542021</v>
      </c>
      <c r="K516" s="9">
        <f t="shared" si="32"/>
        <v>19800.292465542021</v>
      </c>
      <c r="L516" s="71">
        <f>INDEX('Revised PGY4 Percent Increases'!J:J,(MATCH(H:H,'Revised PGY4 Percent Increases'!A:A,0)))</f>
        <v>0.57999999999999996</v>
      </c>
      <c r="M516" s="9">
        <f t="shared" si="33"/>
        <v>11484.169630014372</v>
      </c>
      <c r="N516" s="4">
        <f t="shared" si="34"/>
        <v>0</v>
      </c>
      <c r="O516" s="4">
        <f t="shared" si="35"/>
        <v>11484.169630014372</v>
      </c>
      <c r="P516" s="9">
        <f>IFERROR(INDEX('IP UPL Gap Data'!$I:$I,(MATCH($B:$B,'IP UPL Gap Data'!$D:$D,0))),0)</f>
        <v>85760.394731810404</v>
      </c>
      <c r="Q516" s="9">
        <f>IFERROR(INDEX('IP UPL Gap Data'!$J:$J,(MATCH($B:$B,'IP UPL Gap Data'!$D:$D,0))),0)</f>
        <v>0</v>
      </c>
      <c r="R516" s="9">
        <f>IFERROR(INDEX('OP UPL Gap Data'!G:G,(MATCH('UPL UHRIP Analysis by Provider'!$B:$B,'OP UPL Gap Data'!$D:$D,0))),0)</f>
        <v>116119.90364297557</v>
      </c>
      <c r="S516" s="9">
        <f>IFERROR(INDEX('OP UPL Gap Data'!H:H,(MATCH('UPL UHRIP Analysis by Provider'!$B:$B,'OP UPL Gap Data'!$D:$D,0))),0)</f>
        <v>1498.6200000000008</v>
      </c>
      <c r="T516" s="4">
        <f>IFERROR(INDEX('IP UPL Gap Data'!$H:$H,(MATCH($B:$B,'IP UPL Gap Data'!$D:$D,0))),0)</f>
        <v>85760.394731810404</v>
      </c>
      <c r="U516" s="4">
        <f>IFERROR(INDEX('OP UPL Gap Data'!I:I,(MATCH('UPL UHRIP Analysis by Provider'!B:B,'OP UPL Gap Data'!D:D,0))),0)</f>
        <v>114621.28364297557</v>
      </c>
      <c r="V516" s="4">
        <f>IFERROR(INDEX('IP UPL Gap Data'!$N:$N,(MATCH($B:$B,'IP UPL Gap Data'!$D:$D,0))),0)</f>
        <v>0</v>
      </c>
    </row>
    <row r="517" spans="1:22">
      <c r="A517" s="10" t="s">
        <v>55</v>
      </c>
      <c r="B517" s="13" t="s">
        <v>55</v>
      </c>
      <c r="C517" s="11" t="s">
        <v>56</v>
      </c>
      <c r="D517" s="11"/>
      <c r="E517" s="12" t="s">
        <v>57</v>
      </c>
      <c r="F517" s="11" t="s">
        <v>226</v>
      </c>
      <c r="G517" s="11" t="s">
        <v>1223</v>
      </c>
      <c r="H517" s="13" t="s">
        <v>1623</v>
      </c>
      <c r="I517" s="9">
        <f>IFERROR(INDEX('PGY4 AA Encounters IP OP Split'!$L:$L,(MATCH($B:$B,'PGY4 AA Encounters IP OP Split'!$D:$D,0))),0)</f>
        <v>0</v>
      </c>
      <c r="J517" s="9">
        <f>IFERROR(INDEX('PGY4 AA Encounters IP OP Split'!$M:$M,(MATCH($B:$B,'PGY4 AA Encounters IP OP Split'!$D:$D,0))),0)</f>
        <v>0</v>
      </c>
      <c r="K517" s="9">
        <f t="shared" si="32"/>
        <v>0</v>
      </c>
      <c r="L517" s="71">
        <f>INDEX('Revised PGY4 Percent Increases'!J:J,(MATCH(H:H,'Revised PGY4 Percent Increases'!A:A,0)))</f>
        <v>0.57999999999999996</v>
      </c>
      <c r="M517" s="9">
        <f t="shared" si="33"/>
        <v>0</v>
      </c>
      <c r="N517" s="4">
        <f t="shared" si="34"/>
        <v>0</v>
      </c>
      <c r="O517" s="4">
        <f t="shared" si="35"/>
        <v>0</v>
      </c>
      <c r="P517" s="9">
        <f>IFERROR(INDEX('IP UPL Gap Data'!$I:$I,(MATCH($B:$B,'IP UPL Gap Data'!$D:$D,0))),0)</f>
        <v>97659.095287924749</v>
      </c>
      <c r="Q517" s="9">
        <f>IFERROR(INDEX('IP UPL Gap Data'!$J:$J,(MATCH($B:$B,'IP UPL Gap Data'!$D:$D,0))),0)</f>
        <v>0</v>
      </c>
      <c r="R517" s="9">
        <f>IFERROR(INDEX('OP UPL Gap Data'!G:G,(MATCH('UPL UHRIP Analysis by Provider'!$B:$B,'OP UPL Gap Data'!$D:$D,0))),0)</f>
        <v>1700.5460619932096</v>
      </c>
      <c r="S517" s="9">
        <f>IFERROR(INDEX('OP UPL Gap Data'!H:H,(MATCH('UPL UHRIP Analysis by Provider'!$B:$B,'OP UPL Gap Data'!$D:$D,0))),0)</f>
        <v>418.16</v>
      </c>
      <c r="T517" s="4">
        <f>IFERROR(INDEX('IP UPL Gap Data'!$H:$H,(MATCH($B:$B,'IP UPL Gap Data'!$D:$D,0))),0)</f>
        <v>97659.095287924749</v>
      </c>
      <c r="U517" s="4">
        <f>IFERROR(INDEX('OP UPL Gap Data'!I:I,(MATCH('UPL UHRIP Analysis by Provider'!B:B,'OP UPL Gap Data'!D:D,0))),0)</f>
        <v>1282.3860619932095</v>
      </c>
      <c r="V517" s="4">
        <f>IFERROR(INDEX('IP UPL Gap Data'!$N:$N,(MATCH($B:$B,'IP UPL Gap Data'!$D:$D,0))),0)</f>
        <v>0</v>
      </c>
    </row>
    <row r="518" spans="1:22">
      <c r="A518" s="10" t="s">
        <v>298</v>
      </c>
      <c r="B518" s="13" t="s">
        <v>298</v>
      </c>
      <c r="C518" s="11" t="s">
        <v>299</v>
      </c>
      <c r="D518" s="11"/>
      <c r="E518" s="12" t="s">
        <v>300</v>
      </c>
      <c r="F518" s="11" t="s">
        <v>226</v>
      </c>
      <c r="G518" s="11" t="s">
        <v>1223</v>
      </c>
      <c r="H518" s="13" t="s">
        <v>1623</v>
      </c>
      <c r="I518" s="9">
        <f>IFERROR(INDEX('PGY4 AA Encounters IP OP Split'!$L:$L,(MATCH($B:$B,'PGY4 AA Encounters IP OP Split'!$D:$D,0))),0)</f>
        <v>0</v>
      </c>
      <c r="J518" s="9">
        <f>IFERROR(INDEX('PGY4 AA Encounters IP OP Split'!$M:$M,(MATCH($B:$B,'PGY4 AA Encounters IP OP Split'!$D:$D,0))),0)</f>
        <v>0</v>
      </c>
      <c r="K518" s="9">
        <f t="shared" si="32"/>
        <v>0</v>
      </c>
      <c r="L518" s="71">
        <f>INDEX('Revised PGY4 Percent Increases'!J:J,(MATCH(H:H,'Revised PGY4 Percent Increases'!A:A,0)))</f>
        <v>0.57999999999999996</v>
      </c>
      <c r="M518" s="9">
        <f t="shared" si="33"/>
        <v>0</v>
      </c>
      <c r="N518" s="4">
        <f t="shared" si="34"/>
        <v>0</v>
      </c>
      <c r="O518" s="4">
        <f t="shared" si="35"/>
        <v>0</v>
      </c>
      <c r="P518" s="9">
        <f>IFERROR(INDEX('IP UPL Gap Data'!$I:$I,(MATCH($B:$B,'IP UPL Gap Data'!$D:$D,0))),0)</f>
        <v>0</v>
      </c>
      <c r="Q518" s="9">
        <f>IFERROR(INDEX('IP UPL Gap Data'!$J:$J,(MATCH($B:$B,'IP UPL Gap Data'!$D:$D,0))),0)</f>
        <v>0</v>
      </c>
      <c r="R518" s="9">
        <f>IFERROR(INDEX('OP UPL Gap Data'!G:G,(MATCH('UPL UHRIP Analysis by Provider'!$B:$B,'OP UPL Gap Data'!$D:$D,0))),0)</f>
        <v>0</v>
      </c>
      <c r="S518" s="9">
        <f>IFERROR(INDEX('OP UPL Gap Data'!H:H,(MATCH('UPL UHRIP Analysis by Provider'!$B:$B,'OP UPL Gap Data'!$D:$D,0))),0)</f>
        <v>0</v>
      </c>
      <c r="T518" s="4">
        <f>IFERROR(INDEX('IP UPL Gap Data'!$H:$H,(MATCH($B:$B,'IP UPL Gap Data'!$D:$D,0))),0)</f>
        <v>0</v>
      </c>
      <c r="U518" s="4">
        <f>IFERROR(INDEX('OP UPL Gap Data'!I:I,(MATCH('UPL UHRIP Analysis by Provider'!B:B,'OP UPL Gap Data'!D:D,0))),0)</f>
        <v>0</v>
      </c>
      <c r="V518" s="4">
        <f>IFERROR(INDEX('IP UPL Gap Data'!$N:$N,(MATCH($B:$B,'IP UPL Gap Data'!$D:$D,0))),0)</f>
        <v>0</v>
      </c>
    </row>
    <row r="519" spans="1:22">
      <c r="A519" s="10" t="s">
        <v>390</v>
      </c>
      <c r="B519" s="13" t="s">
        <v>390</v>
      </c>
      <c r="C519" s="11" t="s">
        <v>391</v>
      </c>
      <c r="D519" s="11"/>
      <c r="E519" s="12" t="s">
        <v>392</v>
      </c>
      <c r="F519" s="11" t="s">
        <v>226</v>
      </c>
      <c r="G519" s="11" t="s">
        <v>1223</v>
      </c>
      <c r="H519" s="13" t="s">
        <v>1623</v>
      </c>
      <c r="I519" s="9">
        <f>IFERROR(INDEX('PGY4 AA Encounters IP OP Split'!$L:$L,(MATCH($B:$B,'PGY4 AA Encounters IP OP Split'!$D:$D,0))),0)</f>
        <v>2707324.6684164787</v>
      </c>
      <c r="J519" s="9">
        <f>IFERROR(INDEX('PGY4 AA Encounters IP OP Split'!$M:$M,(MATCH($B:$B,'PGY4 AA Encounters IP OP Split'!$D:$D,0))),0)</f>
        <v>1223509.9733757533</v>
      </c>
      <c r="K519" s="9">
        <f t="shared" si="32"/>
        <v>3930834.6417922322</v>
      </c>
      <c r="L519" s="71">
        <f>INDEX('Revised PGY4 Percent Increases'!J:J,(MATCH(H:H,'Revised PGY4 Percent Increases'!A:A,0)))</f>
        <v>0.57999999999999996</v>
      </c>
      <c r="M519" s="9">
        <f t="shared" si="33"/>
        <v>2279884.0922394944</v>
      </c>
      <c r="N519" s="4">
        <f t="shared" si="34"/>
        <v>1570248.3076815575</v>
      </c>
      <c r="O519" s="4">
        <f t="shared" si="35"/>
        <v>709635.78455793683</v>
      </c>
      <c r="P519" s="9">
        <f>IFERROR(INDEX('IP UPL Gap Data'!$I:$I,(MATCH($B:$B,'IP UPL Gap Data'!$D:$D,0))),0)</f>
        <v>3456486.808295202</v>
      </c>
      <c r="Q519" s="9">
        <f>IFERROR(INDEX('IP UPL Gap Data'!$J:$J,(MATCH($B:$B,'IP UPL Gap Data'!$D:$D,0))),0)</f>
        <v>1906831</v>
      </c>
      <c r="R519" s="9">
        <f>IFERROR(INDEX('OP UPL Gap Data'!G:G,(MATCH('UPL UHRIP Analysis by Provider'!$B:$B,'OP UPL Gap Data'!$D:$D,0))),0)</f>
        <v>2643182.3347658669</v>
      </c>
      <c r="S519" s="9">
        <f>IFERROR(INDEX('OP UPL Gap Data'!H:H,(MATCH('UPL UHRIP Analysis by Provider'!$B:$B,'OP UPL Gap Data'!$D:$D,0))),0)</f>
        <v>1029167.94</v>
      </c>
      <c r="T519" s="4">
        <f>IFERROR(INDEX('IP UPL Gap Data'!$H:$H,(MATCH($B:$B,'IP UPL Gap Data'!$D:$D,0))),0)</f>
        <v>1549655.808295202</v>
      </c>
      <c r="U519" s="4">
        <f>IFERROR(INDEX('OP UPL Gap Data'!I:I,(MATCH('UPL UHRIP Analysis by Provider'!B:B,'OP UPL Gap Data'!D:D,0))),0)</f>
        <v>1614014.3947658669</v>
      </c>
      <c r="V519" s="4">
        <f>IFERROR(INDEX('IP UPL Gap Data'!$N:$N,(MATCH($B:$B,'IP UPL Gap Data'!$D:$D,0))),0)</f>
        <v>0</v>
      </c>
    </row>
    <row r="520" spans="1:22">
      <c r="A520" s="10" t="s">
        <v>393</v>
      </c>
      <c r="B520" s="13" t="s">
        <v>393</v>
      </c>
      <c r="C520" s="11" t="s">
        <v>394</v>
      </c>
      <c r="D520" s="11"/>
      <c r="E520" s="12" t="s">
        <v>395</v>
      </c>
      <c r="F520" s="11" t="s">
        <v>226</v>
      </c>
      <c r="G520" s="11" t="s">
        <v>1223</v>
      </c>
      <c r="H520" s="13" t="s">
        <v>1623</v>
      </c>
      <c r="I520" s="9">
        <f>IFERROR(INDEX('PGY4 AA Encounters IP OP Split'!$L:$L,(MATCH($B:$B,'PGY4 AA Encounters IP OP Split'!$D:$D,0))),0)</f>
        <v>82793.672718261369</v>
      </c>
      <c r="J520" s="9">
        <f>IFERROR(INDEX('PGY4 AA Encounters IP OP Split'!$M:$M,(MATCH($B:$B,'PGY4 AA Encounters IP OP Split'!$D:$D,0))),0)</f>
        <v>302899.79613163701</v>
      </c>
      <c r="K520" s="9">
        <f t="shared" si="32"/>
        <v>385693.46884989837</v>
      </c>
      <c r="L520" s="71">
        <f>INDEX('Revised PGY4 Percent Increases'!J:J,(MATCH(H:H,'Revised PGY4 Percent Increases'!A:A,0)))</f>
        <v>0.57999999999999996</v>
      </c>
      <c r="M520" s="9">
        <f t="shared" si="33"/>
        <v>223702.21193294105</v>
      </c>
      <c r="N520" s="4">
        <f t="shared" si="34"/>
        <v>48020.330176591589</v>
      </c>
      <c r="O520" s="4">
        <f t="shared" si="35"/>
        <v>175681.88175634944</v>
      </c>
      <c r="P520" s="9">
        <f>IFERROR(INDEX('IP UPL Gap Data'!$I:$I,(MATCH($B:$B,'IP UPL Gap Data'!$D:$D,0))),0)</f>
        <v>196345.79532247008</v>
      </c>
      <c r="Q520" s="9">
        <f>IFERROR(INDEX('IP UPL Gap Data'!$J:$J,(MATCH($B:$B,'IP UPL Gap Data'!$D:$D,0))),0)</f>
        <v>92627.510000000009</v>
      </c>
      <c r="R520" s="9">
        <f>IFERROR(INDEX('OP UPL Gap Data'!G:G,(MATCH('UPL UHRIP Analysis by Provider'!$B:$B,'OP UPL Gap Data'!$D:$D,0))),0)</f>
        <v>833940.54461828119</v>
      </c>
      <c r="S520" s="9">
        <f>IFERROR(INDEX('OP UPL Gap Data'!H:H,(MATCH('UPL UHRIP Analysis by Provider'!$B:$B,'OP UPL Gap Data'!$D:$D,0))),0)</f>
        <v>365629.35</v>
      </c>
      <c r="T520" s="4">
        <f>IFERROR(INDEX('IP UPL Gap Data'!$H:$H,(MATCH($B:$B,'IP UPL Gap Data'!$D:$D,0))),0)</f>
        <v>103718.28532247007</v>
      </c>
      <c r="U520" s="4">
        <f>IFERROR(INDEX('OP UPL Gap Data'!I:I,(MATCH('UPL UHRIP Analysis by Provider'!B:B,'OP UPL Gap Data'!D:D,0))),0)</f>
        <v>468311.19461828121</v>
      </c>
      <c r="V520" s="4">
        <f>IFERROR(INDEX('IP UPL Gap Data'!$N:$N,(MATCH($B:$B,'IP UPL Gap Data'!$D:$D,0))),0)</f>
        <v>0</v>
      </c>
    </row>
    <row r="521" spans="1:22">
      <c r="A521" s="10" t="s">
        <v>562</v>
      </c>
      <c r="B521" s="13" t="s">
        <v>562</v>
      </c>
      <c r="C521" s="11" t="s">
        <v>563</v>
      </c>
      <c r="D521" s="11"/>
      <c r="E521" s="12" t="s">
        <v>564</v>
      </c>
      <c r="F521" s="11" t="s">
        <v>226</v>
      </c>
      <c r="G521" s="11" t="s">
        <v>1223</v>
      </c>
      <c r="H521" s="13" t="s">
        <v>1623</v>
      </c>
      <c r="I521" s="9">
        <f>IFERROR(INDEX('PGY4 AA Encounters IP OP Split'!$L:$L,(MATCH($B:$B,'PGY4 AA Encounters IP OP Split'!$D:$D,0))),0)</f>
        <v>1170101.8694855121</v>
      </c>
      <c r="J521" s="9">
        <f>IFERROR(INDEX('PGY4 AA Encounters IP OP Split'!$M:$M,(MATCH($B:$B,'PGY4 AA Encounters IP OP Split'!$D:$D,0))),0)</f>
        <v>1087130.7884124874</v>
      </c>
      <c r="K521" s="9">
        <f t="shared" si="32"/>
        <v>2257232.6578979995</v>
      </c>
      <c r="L521" s="71">
        <f>INDEX('Revised PGY4 Percent Increases'!J:J,(MATCH(H:H,'Revised PGY4 Percent Increases'!A:A,0)))</f>
        <v>0.57999999999999996</v>
      </c>
      <c r="M521" s="9">
        <f t="shared" si="33"/>
        <v>1309194.9415808397</v>
      </c>
      <c r="N521" s="4">
        <f t="shared" si="34"/>
        <v>678659.08430159697</v>
      </c>
      <c r="O521" s="4">
        <f t="shared" si="35"/>
        <v>630535.8572792426</v>
      </c>
      <c r="P521" s="9">
        <f>IFERROR(INDEX('IP UPL Gap Data'!$I:$I,(MATCH($B:$B,'IP UPL Gap Data'!$D:$D,0))),0)</f>
        <v>1816016.43929387</v>
      </c>
      <c r="Q521" s="9">
        <f>IFERROR(INDEX('IP UPL Gap Data'!$J:$J,(MATCH($B:$B,'IP UPL Gap Data'!$D:$D,0))),0)</f>
        <v>1033469.79</v>
      </c>
      <c r="R521" s="9">
        <f>IFERROR(INDEX('OP UPL Gap Data'!G:G,(MATCH('UPL UHRIP Analysis by Provider'!$B:$B,'OP UPL Gap Data'!$D:$D,0))),0)</f>
        <v>1919519.8491259499</v>
      </c>
      <c r="S521" s="9">
        <f>IFERROR(INDEX('OP UPL Gap Data'!H:H,(MATCH('UPL UHRIP Analysis by Provider'!$B:$B,'OP UPL Gap Data'!$D:$D,0))),0)</f>
        <v>945823.6399999999</v>
      </c>
      <c r="T521" s="4">
        <f>IFERROR(INDEX('IP UPL Gap Data'!$H:$H,(MATCH($B:$B,'IP UPL Gap Data'!$D:$D,0))),0)</f>
        <v>782546.64929386997</v>
      </c>
      <c r="U521" s="4">
        <f>IFERROR(INDEX('OP UPL Gap Data'!I:I,(MATCH('UPL UHRIP Analysis by Provider'!B:B,'OP UPL Gap Data'!D:D,0))),0)</f>
        <v>973696.20912595</v>
      </c>
      <c r="V521" s="4">
        <f>IFERROR(INDEX('IP UPL Gap Data'!$N:$N,(MATCH($B:$B,'IP UPL Gap Data'!$D:$D,0))),0)</f>
        <v>0</v>
      </c>
    </row>
    <row r="522" spans="1:22">
      <c r="A522" s="10" t="s">
        <v>844</v>
      </c>
      <c r="B522" s="13" t="s">
        <v>1676</v>
      </c>
      <c r="C522" s="11" t="s">
        <v>845</v>
      </c>
      <c r="D522" s="11"/>
      <c r="E522" s="12" t="s">
        <v>846</v>
      </c>
      <c r="F522" s="11" t="s">
        <v>226</v>
      </c>
      <c r="G522" s="11" t="s">
        <v>1223</v>
      </c>
      <c r="H522" s="13" t="s">
        <v>1623</v>
      </c>
      <c r="I522" s="9">
        <f>IFERROR(INDEX('PGY4 AA Encounters IP OP Split'!$L:$L,(MATCH($B:$B,'PGY4 AA Encounters IP OP Split'!$D:$D,0))),0)</f>
        <v>1355226.801237406</v>
      </c>
      <c r="J522" s="9">
        <f>IFERROR(INDEX('PGY4 AA Encounters IP OP Split'!$M:$M,(MATCH($B:$B,'PGY4 AA Encounters IP OP Split'!$D:$D,0))),0)</f>
        <v>1415958.7411483538</v>
      </c>
      <c r="K522" s="9">
        <f t="shared" si="32"/>
        <v>2771185.5423857598</v>
      </c>
      <c r="L522" s="71">
        <f>INDEX('Revised PGY4 Percent Increases'!J:J,(MATCH(H:H,'Revised PGY4 Percent Increases'!A:A,0)))</f>
        <v>0.57999999999999996</v>
      </c>
      <c r="M522" s="9">
        <f t="shared" si="33"/>
        <v>1607287.6145837405</v>
      </c>
      <c r="N522" s="4">
        <f t="shared" si="34"/>
        <v>786031.54471769545</v>
      </c>
      <c r="O522" s="4">
        <f t="shared" si="35"/>
        <v>821256.06986604515</v>
      </c>
      <c r="P522" s="9">
        <f>IFERROR(INDEX('IP UPL Gap Data'!$I:$I,(MATCH($B:$B,'IP UPL Gap Data'!$D:$D,0))),0)</f>
        <v>3076299.4907752648</v>
      </c>
      <c r="Q522" s="9">
        <f>IFERROR(INDEX('IP UPL Gap Data'!$J:$J,(MATCH($B:$B,'IP UPL Gap Data'!$D:$D,0))),0)</f>
        <v>1486707.66</v>
      </c>
      <c r="R522" s="9">
        <f>IFERROR(INDEX('OP UPL Gap Data'!G:G,(MATCH('UPL UHRIP Analysis by Provider'!$B:$B,'OP UPL Gap Data'!$D:$D,0))),0)</f>
        <v>2649911.1341713155</v>
      </c>
      <c r="S522" s="9">
        <f>IFERROR(INDEX('OP UPL Gap Data'!H:H,(MATCH('UPL UHRIP Analysis by Provider'!$B:$B,'OP UPL Gap Data'!$D:$D,0))),0)</f>
        <v>1516016.93</v>
      </c>
      <c r="T522" s="4">
        <f>IFERROR(INDEX('IP UPL Gap Data'!$H:$H,(MATCH($B:$B,'IP UPL Gap Data'!$D:$D,0))),0)</f>
        <v>1589591.8307752649</v>
      </c>
      <c r="U522" s="4">
        <f>IFERROR(INDEX('OP UPL Gap Data'!I:I,(MATCH('UPL UHRIP Analysis by Provider'!B:B,'OP UPL Gap Data'!D:D,0))),0)</f>
        <v>1133894.2041713155</v>
      </c>
      <c r="V522" s="4">
        <f>IFERROR(INDEX('IP UPL Gap Data'!$N:$N,(MATCH($B:$B,'IP UPL Gap Data'!$D:$D,0))),0)</f>
        <v>0</v>
      </c>
    </row>
    <row r="523" spans="1:22" ht="23.5">
      <c r="A523" s="10" t="s">
        <v>1018</v>
      </c>
      <c r="B523" s="13" t="s">
        <v>1018</v>
      </c>
      <c r="C523" s="11" t="s">
        <v>1019</v>
      </c>
      <c r="D523" s="11"/>
      <c r="E523" s="12" t="s">
        <v>1020</v>
      </c>
      <c r="F523" s="11" t="s">
        <v>226</v>
      </c>
      <c r="G523" s="11" t="s">
        <v>1223</v>
      </c>
      <c r="H523" s="13" t="s">
        <v>1623</v>
      </c>
      <c r="I523" s="9">
        <f>IFERROR(INDEX('PGY4 AA Encounters IP OP Split'!$L:$L,(MATCH($B:$B,'PGY4 AA Encounters IP OP Split'!$D:$D,0))),0)</f>
        <v>1302925.604024631</v>
      </c>
      <c r="J523" s="9">
        <f>IFERROR(INDEX('PGY4 AA Encounters IP OP Split'!$M:$M,(MATCH($B:$B,'PGY4 AA Encounters IP OP Split'!$D:$D,0))),0)</f>
        <v>2234190.6146155903</v>
      </c>
      <c r="K523" s="9">
        <f t="shared" si="32"/>
        <v>3537116.2186402213</v>
      </c>
      <c r="L523" s="71">
        <f>INDEX('Revised PGY4 Percent Increases'!J:J,(MATCH(H:H,'Revised PGY4 Percent Increases'!A:A,0)))</f>
        <v>0.57999999999999996</v>
      </c>
      <c r="M523" s="9">
        <f t="shared" si="33"/>
        <v>2051527.4068113281</v>
      </c>
      <c r="N523" s="4">
        <f t="shared" si="34"/>
        <v>755696.85033428587</v>
      </c>
      <c r="O523" s="4">
        <f t="shared" si="35"/>
        <v>1295830.5564770424</v>
      </c>
      <c r="P523" s="9">
        <f>IFERROR(INDEX('IP UPL Gap Data'!$I:$I,(MATCH($B:$B,'IP UPL Gap Data'!$D:$D,0))),0)</f>
        <v>2155889.6522323047</v>
      </c>
      <c r="Q523" s="9">
        <f>IFERROR(INDEX('IP UPL Gap Data'!$J:$J,(MATCH($B:$B,'IP UPL Gap Data'!$D:$D,0))),0)</f>
        <v>1297890.92</v>
      </c>
      <c r="R523" s="9">
        <f>IFERROR(INDEX('OP UPL Gap Data'!G:G,(MATCH('UPL UHRIP Analysis by Provider'!$B:$B,'OP UPL Gap Data'!$D:$D,0))),0)</f>
        <v>4512314.8036111277</v>
      </c>
      <c r="S523" s="9">
        <f>IFERROR(INDEX('OP UPL Gap Data'!H:H,(MATCH('UPL UHRIP Analysis by Provider'!$B:$B,'OP UPL Gap Data'!$D:$D,0))),0)</f>
        <v>1616415.09</v>
      </c>
      <c r="T523" s="4">
        <f>IFERROR(INDEX('IP UPL Gap Data'!$H:$H,(MATCH($B:$B,'IP UPL Gap Data'!$D:$D,0))),0)</f>
        <v>857998.73223230476</v>
      </c>
      <c r="U523" s="4">
        <f>IFERROR(INDEX('OP UPL Gap Data'!I:I,(MATCH('UPL UHRIP Analysis by Provider'!B:B,'OP UPL Gap Data'!D:D,0))),0)</f>
        <v>2895899.7136111278</v>
      </c>
      <c r="V523" s="4">
        <f>IFERROR(INDEX('IP UPL Gap Data'!$N:$N,(MATCH($B:$B,'IP UPL Gap Data'!$D:$D,0))),0)</f>
        <v>0</v>
      </c>
    </row>
    <row r="524" spans="1:22">
      <c r="A524" s="10" t="s">
        <v>1042</v>
      </c>
      <c r="B524" s="13" t="s">
        <v>1042</v>
      </c>
      <c r="C524" s="11" t="s">
        <v>1043</v>
      </c>
      <c r="D524" s="11"/>
      <c r="E524" s="12" t="s">
        <v>1044</v>
      </c>
      <c r="F524" s="11" t="s">
        <v>226</v>
      </c>
      <c r="G524" s="11" t="s">
        <v>1223</v>
      </c>
      <c r="H524" s="13" t="s">
        <v>1623</v>
      </c>
      <c r="I524" s="9">
        <f>IFERROR(INDEX('PGY4 AA Encounters IP OP Split'!$L:$L,(MATCH($B:$B,'PGY4 AA Encounters IP OP Split'!$D:$D,0))),0)</f>
        <v>19102805.141099401</v>
      </c>
      <c r="J524" s="9">
        <f>IFERROR(INDEX('PGY4 AA Encounters IP OP Split'!$M:$M,(MATCH($B:$B,'PGY4 AA Encounters IP OP Split'!$D:$D,0))),0)</f>
        <v>2164331.2149398969</v>
      </c>
      <c r="K524" s="9">
        <f t="shared" si="32"/>
        <v>21267136.356039297</v>
      </c>
      <c r="L524" s="71">
        <f>INDEX('Revised PGY4 Percent Increases'!J:J,(MATCH(H:H,'Revised PGY4 Percent Increases'!A:A,0)))</f>
        <v>0.57999999999999996</v>
      </c>
      <c r="M524" s="9">
        <f t="shared" si="33"/>
        <v>12334939.08650279</v>
      </c>
      <c r="N524" s="4">
        <f t="shared" si="34"/>
        <v>11079626.981837653</v>
      </c>
      <c r="O524" s="4">
        <f t="shared" si="35"/>
        <v>1255312.1046651402</v>
      </c>
      <c r="P524" s="9">
        <f>IFERROR(INDEX('IP UPL Gap Data'!$I:$I,(MATCH($B:$B,'IP UPL Gap Data'!$D:$D,0))),0)</f>
        <v>18053913.929192591</v>
      </c>
      <c r="Q524" s="9">
        <f>IFERROR(INDEX('IP UPL Gap Data'!$J:$J,(MATCH($B:$B,'IP UPL Gap Data'!$D:$D,0))),0)</f>
        <v>15294970.810000001</v>
      </c>
      <c r="R524" s="9">
        <f>IFERROR(INDEX('OP UPL Gap Data'!G:G,(MATCH('UPL UHRIP Analysis by Provider'!$B:$B,'OP UPL Gap Data'!$D:$D,0))),0)</f>
        <v>4663039.4475741014</v>
      </c>
      <c r="S524" s="9">
        <f>IFERROR(INDEX('OP UPL Gap Data'!H:H,(MATCH('UPL UHRIP Analysis by Provider'!$B:$B,'OP UPL Gap Data'!$D:$D,0))),0)</f>
        <v>1558546.3299999998</v>
      </c>
      <c r="T524" s="4">
        <f>IFERROR(INDEX('IP UPL Gap Data'!$H:$H,(MATCH($B:$B,'IP UPL Gap Data'!$D:$D,0))),0)</f>
        <v>2758943.1191925909</v>
      </c>
      <c r="U524" s="4">
        <f>IFERROR(INDEX('OP UPL Gap Data'!I:I,(MATCH('UPL UHRIP Analysis by Provider'!B:B,'OP UPL Gap Data'!D:D,0))),0)</f>
        <v>3104493.1175741013</v>
      </c>
      <c r="V524" s="4">
        <f>IFERROR(INDEX('IP UPL Gap Data'!$N:$N,(MATCH($B:$B,'IP UPL Gap Data'!$D:$D,0))),0)</f>
        <v>0</v>
      </c>
    </row>
    <row r="525" spans="1:22">
      <c r="A525" s="10" t="s">
        <v>1045</v>
      </c>
      <c r="B525" s="13" t="s">
        <v>1045</v>
      </c>
      <c r="C525" s="11" t="s">
        <v>1046</v>
      </c>
      <c r="D525" s="11"/>
      <c r="E525" s="12" t="s">
        <v>1047</v>
      </c>
      <c r="F525" s="11" t="s">
        <v>226</v>
      </c>
      <c r="G525" s="11" t="s">
        <v>1223</v>
      </c>
      <c r="H525" s="13" t="s">
        <v>1623</v>
      </c>
      <c r="I525" s="9">
        <f>IFERROR(INDEX('PGY4 AA Encounters IP OP Split'!$L:$L,(MATCH($B:$B,'PGY4 AA Encounters IP OP Split'!$D:$D,0))),0)</f>
        <v>3809562.9432720798</v>
      </c>
      <c r="J525" s="9">
        <f>IFERROR(INDEX('PGY4 AA Encounters IP OP Split'!$M:$M,(MATCH($B:$B,'PGY4 AA Encounters IP OP Split'!$D:$D,0))),0)</f>
        <v>1379388.4798124898</v>
      </c>
      <c r="K525" s="9">
        <f t="shared" si="32"/>
        <v>5188951.4230845701</v>
      </c>
      <c r="L525" s="71">
        <f>INDEX('Revised PGY4 Percent Increases'!J:J,(MATCH(H:H,'Revised PGY4 Percent Increases'!A:A,0)))</f>
        <v>0.57999999999999996</v>
      </c>
      <c r="M525" s="9">
        <f t="shared" si="33"/>
        <v>3009591.8253890504</v>
      </c>
      <c r="N525" s="4">
        <f t="shared" si="34"/>
        <v>2209546.5070978063</v>
      </c>
      <c r="O525" s="4">
        <f t="shared" si="35"/>
        <v>800045.3182912441</v>
      </c>
      <c r="P525" s="9">
        <f>IFERROR(INDEX('IP UPL Gap Data'!$I:$I,(MATCH($B:$B,'IP UPL Gap Data'!$D:$D,0))),0)</f>
        <v>4568839.2429535678</v>
      </c>
      <c r="Q525" s="9">
        <f>IFERROR(INDEX('IP UPL Gap Data'!$J:$J,(MATCH($B:$B,'IP UPL Gap Data'!$D:$D,0))),0)</f>
        <v>2403756.2800000003</v>
      </c>
      <c r="R525" s="9">
        <f>IFERROR(INDEX('OP UPL Gap Data'!G:G,(MATCH('UPL UHRIP Analysis by Provider'!$B:$B,'OP UPL Gap Data'!$D:$D,0))),0)</f>
        <v>4678900.3730934449</v>
      </c>
      <c r="S525" s="9">
        <f>IFERROR(INDEX('OP UPL Gap Data'!H:H,(MATCH('UPL UHRIP Analysis by Provider'!$B:$B,'OP UPL Gap Data'!$D:$D,0))),0)</f>
        <v>1792671.52</v>
      </c>
      <c r="T525" s="4">
        <f>IFERROR(INDEX('IP UPL Gap Data'!$H:$H,(MATCH($B:$B,'IP UPL Gap Data'!$D:$D,0))),0)</f>
        <v>2165082.9629535675</v>
      </c>
      <c r="U525" s="4">
        <f>IFERROR(INDEX('OP UPL Gap Data'!I:I,(MATCH('UPL UHRIP Analysis by Provider'!B:B,'OP UPL Gap Data'!D:D,0))),0)</f>
        <v>2886228.8530934448</v>
      </c>
      <c r="V525" s="4">
        <f>IFERROR(INDEX('IP UPL Gap Data'!$N:$N,(MATCH($B:$B,'IP UPL Gap Data'!$D:$D,0))),0)</f>
        <v>0</v>
      </c>
    </row>
    <row r="526" spans="1:22">
      <c r="A526" s="10" t="s">
        <v>1048</v>
      </c>
      <c r="B526" s="13" t="s">
        <v>1048</v>
      </c>
      <c r="C526" s="11" t="s">
        <v>1049</v>
      </c>
      <c r="D526" s="11"/>
      <c r="E526" s="12" t="s">
        <v>1050</v>
      </c>
      <c r="F526" s="11" t="s">
        <v>226</v>
      </c>
      <c r="G526" s="11" t="s">
        <v>1223</v>
      </c>
      <c r="H526" s="13" t="s">
        <v>1623</v>
      </c>
      <c r="I526" s="9">
        <f>IFERROR(INDEX('PGY4 AA Encounters IP OP Split'!$L:$L,(MATCH($B:$B,'PGY4 AA Encounters IP OP Split'!$D:$D,0))),0)</f>
        <v>2561940.8879134776</v>
      </c>
      <c r="J526" s="9">
        <f>IFERROR(INDEX('PGY4 AA Encounters IP OP Split'!$M:$M,(MATCH($B:$B,'PGY4 AA Encounters IP OP Split'!$D:$D,0))),0)</f>
        <v>1248658.1589405397</v>
      </c>
      <c r="K526" s="9">
        <f t="shared" si="32"/>
        <v>3810599.0468540173</v>
      </c>
      <c r="L526" s="71">
        <f>INDEX('Revised PGY4 Percent Increases'!J:J,(MATCH(H:H,'Revised PGY4 Percent Increases'!A:A,0)))</f>
        <v>0.57999999999999996</v>
      </c>
      <c r="M526" s="9">
        <f t="shared" si="33"/>
        <v>2210147.44717533</v>
      </c>
      <c r="N526" s="4">
        <f t="shared" si="34"/>
        <v>1485925.714989817</v>
      </c>
      <c r="O526" s="4">
        <f t="shared" si="35"/>
        <v>724221.73218551301</v>
      </c>
      <c r="P526" s="9">
        <f>IFERROR(INDEX('IP UPL Gap Data'!$I:$I,(MATCH($B:$B,'IP UPL Gap Data'!$D:$D,0))),0)</f>
        <v>3821855.07132868</v>
      </c>
      <c r="Q526" s="9">
        <f>IFERROR(INDEX('IP UPL Gap Data'!$J:$J,(MATCH($B:$B,'IP UPL Gap Data'!$D:$D,0))),0)</f>
        <v>2105493.13</v>
      </c>
      <c r="R526" s="9">
        <f>IFERROR(INDEX('OP UPL Gap Data'!G:G,(MATCH('UPL UHRIP Analysis by Provider'!$B:$B,'OP UPL Gap Data'!$D:$D,0))),0)</f>
        <v>2509521.4128645789</v>
      </c>
      <c r="S526" s="9">
        <f>IFERROR(INDEX('OP UPL Gap Data'!H:H,(MATCH('UPL UHRIP Analysis by Provider'!$B:$B,'OP UPL Gap Data'!$D:$D,0))),0)</f>
        <v>1173849.0699999998</v>
      </c>
      <c r="T526" s="4">
        <f>IFERROR(INDEX('IP UPL Gap Data'!$H:$H,(MATCH($B:$B,'IP UPL Gap Data'!$D:$D,0))),0)</f>
        <v>1716361.9413286801</v>
      </c>
      <c r="U526" s="4">
        <f>IFERROR(INDEX('OP UPL Gap Data'!I:I,(MATCH('UPL UHRIP Analysis by Provider'!B:B,'OP UPL Gap Data'!D:D,0))),0)</f>
        <v>1335672.3428645791</v>
      </c>
      <c r="V526" s="4">
        <f>IFERROR(INDEX('IP UPL Gap Data'!$N:$N,(MATCH($B:$B,'IP UPL Gap Data'!$D:$D,0))),0)</f>
        <v>0</v>
      </c>
    </row>
    <row r="527" spans="1:22">
      <c r="A527" s="10" t="s">
        <v>1072</v>
      </c>
      <c r="B527" s="13" t="s">
        <v>1072</v>
      </c>
      <c r="C527" s="11" t="s">
        <v>1073</v>
      </c>
      <c r="D527" s="11"/>
      <c r="E527" s="12" t="s">
        <v>1074</v>
      </c>
      <c r="F527" s="11" t="s">
        <v>226</v>
      </c>
      <c r="G527" s="11" t="s">
        <v>1223</v>
      </c>
      <c r="H527" s="13" t="s">
        <v>1623</v>
      </c>
      <c r="I527" s="9">
        <f>IFERROR(INDEX('PGY4 AA Encounters IP OP Split'!$L:$L,(MATCH($B:$B,'PGY4 AA Encounters IP OP Split'!$D:$D,0))),0)</f>
        <v>22879747.70216506</v>
      </c>
      <c r="J527" s="9">
        <f>IFERROR(INDEX('PGY4 AA Encounters IP OP Split'!$M:$M,(MATCH($B:$B,'PGY4 AA Encounters IP OP Split'!$D:$D,0))),0)</f>
        <v>2604636.0245086374</v>
      </c>
      <c r="K527" s="9">
        <f t="shared" si="32"/>
        <v>25484383.726673696</v>
      </c>
      <c r="L527" s="71">
        <f>INDEX('Revised PGY4 Percent Increases'!J:J,(MATCH(H:H,'Revised PGY4 Percent Increases'!A:A,0)))</f>
        <v>0.57999999999999996</v>
      </c>
      <c r="M527" s="9">
        <f t="shared" si="33"/>
        <v>14780942.561470743</v>
      </c>
      <c r="N527" s="4">
        <f t="shared" si="34"/>
        <v>13270253.667255733</v>
      </c>
      <c r="O527" s="4">
        <f t="shared" si="35"/>
        <v>1510688.8942150096</v>
      </c>
      <c r="P527" s="9">
        <f>IFERROR(INDEX('IP UPL Gap Data'!$I:$I,(MATCH($B:$B,'IP UPL Gap Data'!$D:$D,0))),0)</f>
        <v>24739654.680276934</v>
      </c>
      <c r="Q527" s="9">
        <f>IFERROR(INDEX('IP UPL Gap Data'!$J:$J,(MATCH($B:$B,'IP UPL Gap Data'!$D:$D,0))),0)</f>
        <v>21141241.460000001</v>
      </c>
      <c r="R527" s="9">
        <f>IFERROR(INDEX('OP UPL Gap Data'!G:G,(MATCH('UPL UHRIP Analysis by Provider'!$B:$B,'OP UPL Gap Data'!$D:$D,0))),0)</f>
        <v>7971539.409389507</v>
      </c>
      <c r="S527" s="9">
        <f>IFERROR(INDEX('OP UPL Gap Data'!H:H,(MATCH('UPL UHRIP Analysis by Provider'!$B:$B,'OP UPL Gap Data'!$D:$D,0))),0)</f>
        <v>2987754.64</v>
      </c>
      <c r="T527" s="4">
        <f>IFERROR(INDEX('IP UPL Gap Data'!$H:$H,(MATCH($B:$B,'IP UPL Gap Data'!$D:$D,0))),0)</f>
        <v>3598413.2202769332</v>
      </c>
      <c r="U527" s="4">
        <f>IFERROR(INDEX('OP UPL Gap Data'!I:I,(MATCH('UPL UHRIP Analysis by Provider'!B:B,'OP UPL Gap Data'!D:D,0))),0)</f>
        <v>4983784.7693895064</v>
      </c>
      <c r="V527" s="4">
        <f>IFERROR(INDEX('IP UPL Gap Data'!$N:$N,(MATCH($B:$B,'IP UPL Gap Data'!$D:$D,0))),0)</f>
        <v>0</v>
      </c>
    </row>
    <row r="528" spans="1:22">
      <c r="A528" s="10" t="s">
        <v>1075</v>
      </c>
      <c r="B528" s="13" t="s">
        <v>1075</v>
      </c>
      <c r="C528" s="11" t="s">
        <v>1076</v>
      </c>
      <c r="D528" s="11"/>
      <c r="E528" s="12" t="s">
        <v>1077</v>
      </c>
      <c r="F528" s="11" t="s">
        <v>226</v>
      </c>
      <c r="G528" s="11" t="s">
        <v>1223</v>
      </c>
      <c r="H528" s="13" t="s">
        <v>1623</v>
      </c>
      <c r="I528" s="9">
        <f>IFERROR(INDEX('PGY4 AA Encounters IP OP Split'!$L:$L,(MATCH($B:$B,'PGY4 AA Encounters IP OP Split'!$D:$D,0))),0)</f>
        <v>2693186.4956253134</v>
      </c>
      <c r="J528" s="9">
        <f>IFERROR(INDEX('PGY4 AA Encounters IP OP Split'!$M:$M,(MATCH($B:$B,'PGY4 AA Encounters IP OP Split'!$D:$D,0))),0)</f>
        <v>720649.24752721528</v>
      </c>
      <c r="K528" s="9">
        <f t="shared" si="32"/>
        <v>3413835.7431525285</v>
      </c>
      <c r="L528" s="71">
        <f>INDEX('Revised PGY4 Percent Increases'!J:J,(MATCH(H:H,'Revised PGY4 Percent Increases'!A:A,0)))</f>
        <v>0.57999999999999996</v>
      </c>
      <c r="M528" s="9">
        <f t="shared" si="33"/>
        <v>1980024.7310284665</v>
      </c>
      <c r="N528" s="4">
        <f t="shared" si="34"/>
        <v>1562048.1674626817</v>
      </c>
      <c r="O528" s="4">
        <f t="shared" si="35"/>
        <v>417976.56356578483</v>
      </c>
      <c r="P528" s="9">
        <f>IFERROR(INDEX('IP UPL Gap Data'!$I:$I,(MATCH($B:$B,'IP UPL Gap Data'!$D:$D,0))),0)</f>
        <v>3748902.4683688642</v>
      </c>
      <c r="Q528" s="9">
        <f>IFERROR(INDEX('IP UPL Gap Data'!$J:$J,(MATCH($B:$B,'IP UPL Gap Data'!$D:$D,0))),0)</f>
        <v>2675275.27</v>
      </c>
      <c r="R528" s="9">
        <f>IFERROR(INDEX('OP UPL Gap Data'!G:G,(MATCH('UPL UHRIP Analysis by Provider'!$B:$B,'OP UPL Gap Data'!$D:$D,0))),0)</f>
        <v>2531517.3982393942</v>
      </c>
      <c r="S528" s="9">
        <f>IFERROR(INDEX('OP UPL Gap Data'!H:H,(MATCH('UPL UHRIP Analysis by Provider'!$B:$B,'OP UPL Gap Data'!$D:$D,0))),0)</f>
        <v>1071981.8700000001</v>
      </c>
      <c r="T528" s="4">
        <f>IFERROR(INDEX('IP UPL Gap Data'!$H:$H,(MATCH($B:$B,'IP UPL Gap Data'!$D:$D,0))),0)</f>
        <v>1073627.1983688641</v>
      </c>
      <c r="U528" s="4">
        <f>IFERROR(INDEX('OP UPL Gap Data'!I:I,(MATCH('UPL UHRIP Analysis by Provider'!B:B,'OP UPL Gap Data'!D:D,0))),0)</f>
        <v>1459535.5282393941</v>
      </c>
      <c r="V528" s="4">
        <f>IFERROR(INDEX('IP UPL Gap Data'!$N:$N,(MATCH($B:$B,'IP UPL Gap Data'!$D:$D,0))),0)</f>
        <v>0</v>
      </c>
    </row>
    <row r="529" spans="1:22">
      <c r="A529" s="10" t="s">
        <v>1078</v>
      </c>
      <c r="B529" s="13" t="s">
        <v>1078</v>
      </c>
      <c r="C529" s="11" t="s">
        <v>1079</v>
      </c>
      <c r="D529" s="11"/>
      <c r="E529" s="12" t="s">
        <v>1080</v>
      </c>
      <c r="F529" s="11" t="s">
        <v>226</v>
      </c>
      <c r="G529" s="11" t="s">
        <v>1223</v>
      </c>
      <c r="H529" s="13" t="s">
        <v>1623</v>
      </c>
      <c r="I529" s="9">
        <f>IFERROR(INDEX('PGY4 AA Encounters IP OP Split'!$L:$L,(MATCH($B:$B,'PGY4 AA Encounters IP OP Split'!$D:$D,0))),0)</f>
        <v>8588471.3503479026</v>
      </c>
      <c r="J529" s="9">
        <f>IFERROR(INDEX('PGY4 AA Encounters IP OP Split'!$M:$M,(MATCH($B:$B,'PGY4 AA Encounters IP OP Split'!$D:$D,0))),0)</f>
        <v>2062378.9119466124</v>
      </c>
      <c r="K529" s="9">
        <f t="shared" si="32"/>
        <v>10650850.262294516</v>
      </c>
      <c r="L529" s="71">
        <f>INDEX('Revised PGY4 Percent Increases'!J:J,(MATCH(H:H,'Revised PGY4 Percent Increases'!A:A,0)))</f>
        <v>0.57999999999999996</v>
      </c>
      <c r="M529" s="9">
        <f t="shared" si="33"/>
        <v>6177493.1521308189</v>
      </c>
      <c r="N529" s="4">
        <f t="shared" si="34"/>
        <v>4981313.3832017835</v>
      </c>
      <c r="O529" s="4">
        <f t="shared" si="35"/>
        <v>1196179.7689290352</v>
      </c>
      <c r="P529" s="9">
        <f>IFERROR(INDEX('IP UPL Gap Data'!$I:$I,(MATCH($B:$B,'IP UPL Gap Data'!$D:$D,0))),0)</f>
        <v>11728775.817779459</v>
      </c>
      <c r="Q529" s="9">
        <f>IFERROR(INDEX('IP UPL Gap Data'!$J:$J,(MATCH($B:$B,'IP UPL Gap Data'!$D:$D,0))),0)</f>
        <v>7191300.46</v>
      </c>
      <c r="R529" s="9">
        <f>IFERROR(INDEX('OP UPL Gap Data'!G:G,(MATCH('UPL UHRIP Analysis by Provider'!$B:$B,'OP UPL Gap Data'!$D:$D,0))),0)</f>
        <v>6513097.5494593196</v>
      </c>
      <c r="S529" s="9">
        <f>IFERROR(INDEX('OP UPL Gap Data'!H:H,(MATCH('UPL UHRIP Analysis by Provider'!$B:$B,'OP UPL Gap Data'!$D:$D,0))),0)</f>
        <v>3291198.0200000005</v>
      </c>
      <c r="T529" s="4">
        <f>IFERROR(INDEX('IP UPL Gap Data'!$H:$H,(MATCH($B:$B,'IP UPL Gap Data'!$D:$D,0))),0)</f>
        <v>4537475.3577794591</v>
      </c>
      <c r="U529" s="4">
        <f>IFERROR(INDEX('OP UPL Gap Data'!I:I,(MATCH('UPL UHRIP Analysis by Provider'!B:B,'OP UPL Gap Data'!D:D,0))),0)</f>
        <v>3221899.5294593191</v>
      </c>
      <c r="V529" s="4">
        <f>IFERROR(INDEX('IP UPL Gap Data'!$N:$N,(MATCH($B:$B,'IP UPL Gap Data'!$D:$D,0))),0)</f>
        <v>0</v>
      </c>
    </row>
    <row r="530" spans="1:22" ht="23.5">
      <c r="A530" s="10" t="s">
        <v>1081</v>
      </c>
      <c r="B530" s="13" t="s">
        <v>1081</v>
      </c>
      <c r="C530" s="11" t="s">
        <v>1082</v>
      </c>
      <c r="D530" s="11"/>
      <c r="E530" s="12" t="s">
        <v>1083</v>
      </c>
      <c r="F530" s="11" t="s">
        <v>226</v>
      </c>
      <c r="G530" s="11" t="s">
        <v>1223</v>
      </c>
      <c r="H530" s="13" t="s">
        <v>1623</v>
      </c>
      <c r="I530" s="9">
        <f>IFERROR(INDEX('PGY4 AA Encounters IP OP Split'!$L:$L,(MATCH($B:$B,'PGY4 AA Encounters IP OP Split'!$D:$D,0))),0)</f>
        <v>16811275.333236977</v>
      </c>
      <c r="J530" s="9">
        <f>IFERROR(INDEX('PGY4 AA Encounters IP OP Split'!$M:$M,(MATCH($B:$B,'PGY4 AA Encounters IP OP Split'!$D:$D,0))),0)</f>
        <v>2516009.3973544319</v>
      </c>
      <c r="K530" s="9">
        <f t="shared" si="32"/>
        <v>19327284.730591409</v>
      </c>
      <c r="L530" s="71">
        <f>INDEX('Revised PGY4 Percent Increases'!J:J,(MATCH(H:H,'Revised PGY4 Percent Increases'!A:A,0)))</f>
        <v>0.57999999999999996</v>
      </c>
      <c r="M530" s="9">
        <f t="shared" si="33"/>
        <v>11209825.143743016</v>
      </c>
      <c r="N530" s="4">
        <f t="shared" si="34"/>
        <v>9750539.6932774466</v>
      </c>
      <c r="O530" s="4">
        <f t="shared" si="35"/>
        <v>1459285.4504655704</v>
      </c>
      <c r="P530" s="9">
        <f>IFERROR(INDEX('IP UPL Gap Data'!$I:$I,(MATCH($B:$B,'IP UPL Gap Data'!$D:$D,0))),0)</f>
        <v>18544940.72235838</v>
      </c>
      <c r="Q530" s="9">
        <f>IFERROR(INDEX('IP UPL Gap Data'!$J:$J,(MATCH($B:$B,'IP UPL Gap Data'!$D:$D,0))),0)</f>
        <v>14736494.270000001</v>
      </c>
      <c r="R530" s="9">
        <f>IFERROR(INDEX('OP UPL Gap Data'!G:G,(MATCH('UPL UHRIP Analysis by Provider'!$B:$B,'OP UPL Gap Data'!$D:$D,0))),0)</f>
        <v>7383665.5698346524</v>
      </c>
      <c r="S530" s="9">
        <f>IFERROR(INDEX('OP UPL Gap Data'!H:H,(MATCH('UPL UHRIP Analysis by Provider'!$B:$B,'OP UPL Gap Data'!$D:$D,0))),0)</f>
        <v>3759173.5999999996</v>
      </c>
      <c r="T530" s="4">
        <f>IFERROR(INDEX('IP UPL Gap Data'!$H:$H,(MATCH($B:$B,'IP UPL Gap Data'!$D:$D,0))),0)</f>
        <v>3808446.4523583781</v>
      </c>
      <c r="U530" s="4">
        <f>IFERROR(INDEX('OP UPL Gap Data'!I:I,(MATCH('UPL UHRIP Analysis by Provider'!B:B,'OP UPL Gap Data'!D:D,0))),0)</f>
        <v>3624491.9698346527</v>
      </c>
      <c r="V530" s="4">
        <f>IFERROR(INDEX('IP UPL Gap Data'!$N:$N,(MATCH($B:$B,'IP UPL Gap Data'!$D:$D,0))),0)</f>
        <v>0</v>
      </c>
    </row>
    <row r="531" spans="1:22">
      <c r="A531" s="10" t="s">
        <v>1149</v>
      </c>
      <c r="B531" s="13" t="s">
        <v>1149</v>
      </c>
      <c r="C531" s="11" t="s">
        <v>1150</v>
      </c>
      <c r="D531" s="11"/>
      <c r="E531" s="12" t="s">
        <v>1151</v>
      </c>
      <c r="F531" s="11" t="s">
        <v>226</v>
      </c>
      <c r="G531" s="11" t="s">
        <v>1223</v>
      </c>
      <c r="H531" s="13" t="s">
        <v>1623</v>
      </c>
      <c r="I531" s="9">
        <f>IFERROR(INDEX('PGY4 AA Encounters IP OP Split'!$L:$L,(MATCH($B:$B,'PGY4 AA Encounters IP OP Split'!$D:$D,0))),0)</f>
        <v>0</v>
      </c>
      <c r="J531" s="9">
        <f>IFERROR(INDEX('PGY4 AA Encounters IP OP Split'!$M:$M,(MATCH($B:$B,'PGY4 AA Encounters IP OP Split'!$D:$D,0))),0)</f>
        <v>2618.5116247494771</v>
      </c>
      <c r="K531" s="9">
        <f t="shared" si="32"/>
        <v>2618.5116247494771</v>
      </c>
      <c r="L531" s="71">
        <f>INDEX('Revised PGY4 Percent Increases'!J:J,(MATCH(H:H,'Revised PGY4 Percent Increases'!A:A,0)))</f>
        <v>0.57999999999999996</v>
      </c>
      <c r="M531" s="9">
        <f t="shared" si="33"/>
        <v>1518.7367423546966</v>
      </c>
      <c r="N531" s="4">
        <f t="shared" si="34"/>
        <v>0</v>
      </c>
      <c r="O531" s="4">
        <f t="shared" si="35"/>
        <v>1518.7367423546966</v>
      </c>
      <c r="P531" s="9">
        <f>IFERROR(INDEX('IP UPL Gap Data'!$I:$I,(MATCH($B:$B,'IP UPL Gap Data'!$D:$D,0))),0)</f>
        <v>0</v>
      </c>
      <c r="Q531" s="9">
        <f>IFERROR(INDEX('IP UPL Gap Data'!$J:$J,(MATCH($B:$B,'IP UPL Gap Data'!$D:$D,0))),0)</f>
        <v>0</v>
      </c>
      <c r="R531" s="9">
        <f>IFERROR(INDEX('OP UPL Gap Data'!G:G,(MATCH('UPL UHRIP Analysis by Provider'!$B:$B,'OP UPL Gap Data'!$D:$D,0))),0)</f>
        <v>19908.360384958858</v>
      </c>
      <c r="S531" s="9">
        <f>IFERROR(INDEX('OP UPL Gap Data'!H:H,(MATCH('UPL UHRIP Analysis by Provider'!$B:$B,'OP UPL Gap Data'!$D:$D,0))),0)</f>
        <v>4867.9800000000005</v>
      </c>
      <c r="T531" s="4">
        <f>IFERROR(INDEX('IP UPL Gap Data'!$H:$H,(MATCH($B:$B,'IP UPL Gap Data'!$D:$D,0))),0)</f>
        <v>0</v>
      </c>
      <c r="U531" s="4">
        <f>IFERROR(INDEX('OP UPL Gap Data'!I:I,(MATCH('UPL UHRIP Analysis by Provider'!B:B,'OP UPL Gap Data'!D:D,0))),0)</f>
        <v>15040.380384958858</v>
      </c>
      <c r="V531" s="4">
        <f>IFERROR(INDEX('IP UPL Gap Data'!$N:$N,(MATCH($B:$B,'IP UPL Gap Data'!$D:$D,0))),0)</f>
        <v>0</v>
      </c>
    </row>
    <row r="532" spans="1:22">
      <c r="A532" s="10" t="s">
        <v>1220</v>
      </c>
      <c r="B532" s="13" t="s">
        <v>1220</v>
      </c>
      <c r="C532" s="11" t="s">
        <v>1221</v>
      </c>
      <c r="D532" s="11"/>
      <c r="E532" s="12" t="s">
        <v>1222</v>
      </c>
      <c r="F532" s="11" t="s">
        <v>226</v>
      </c>
      <c r="G532" s="11" t="s">
        <v>1223</v>
      </c>
      <c r="H532" s="13" t="s">
        <v>1623</v>
      </c>
      <c r="I532" s="9">
        <f>IFERROR(INDEX('PGY4 AA Encounters IP OP Split'!$L:$L,(MATCH($B:$B,'PGY4 AA Encounters IP OP Split'!$D:$D,0))),0)</f>
        <v>0</v>
      </c>
      <c r="J532" s="9">
        <f>IFERROR(INDEX('PGY4 AA Encounters IP OP Split'!$M:$M,(MATCH($B:$B,'PGY4 AA Encounters IP OP Split'!$D:$D,0))),0)</f>
        <v>0</v>
      </c>
      <c r="K532" s="9">
        <f t="shared" si="32"/>
        <v>0</v>
      </c>
      <c r="L532" s="71">
        <f>INDEX('Revised PGY4 Percent Increases'!J:J,(MATCH(H:H,'Revised PGY4 Percent Increases'!A:A,0)))</f>
        <v>0.57999999999999996</v>
      </c>
      <c r="M532" s="9">
        <f t="shared" si="33"/>
        <v>0</v>
      </c>
      <c r="N532" s="4">
        <f t="shared" si="34"/>
        <v>0</v>
      </c>
      <c r="O532" s="4">
        <f t="shared" si="35"/>
        <v>0</v>
      </c>
      <c r="P532" s="9">
        <f>IFERROR(INDEX('IP UPL Gap Data'!$I:$I,(MATCH($B:$B,'IP UPL Gap Data'!$D:$D,0))),0)</f>
        <v>0</v>
      </c>
      <c r="Q532" s="9">
        <f>IFERROR(INDEX('IP UPL Gap Data'!$J:$J,(MATCH($B:$B,'IP UPL Gap Data'!$D:$D,0))),0)</f>
        <v>0</v>
      </c>
      <c r="R532" s="9">
        <f>IFERROR(INDEX('OP UPL Gap Data'!G:G,(MATCH('UPL UHRIP Analysis by Provider'!$B:$B,'OP UPL Gap Data'!$D:$D,0))),0)</f>
        <v>0</v>
      </c>
      <c r="S532" s="9">
        <f>IFERROR(INDEX('OP UPL Gap Data'!H:H,(MATCH('UPL UHRIP Analysis by Provider'!$B:$B,'OP UPL Gap Data'!$D:$D,0))),0)</f>
        <v>0</v>
      </c>
      <c r="T532" s="4">
        <f>IFERROR(INDEX('IP UPL Gap Data'!$H:$H,(MATCH($B:$B,'IP UPL Gap Data'!$D:$D,0))),0)</f>
        <v>0</v>
      </c>
      <c r="U532" s="4">
        <f>IFERROR(INDEX('OP UPL Gap Data'!I:I,(MATCH('UPL UHRIP Analysis by Provider'!B:B,'OP UPL Gap Data'!D:D,0))),0)</f>
        <v>0</v>
      </c>
      <c r="V532" s="4">
        <f>IFERROR(INDEX('IP UPL Gap Data'!$N:$N,(MATCH($B:$B,'IP UPL Gap Data'!$D:$D,0))),0)</f>
        <v>0</v>
      </c>
    </row>
    <row r="533" spans="1:22" ht="23.5">
      <c r="A533" s="10" t="s">
        <v>1417</v>
      </c>
      <c r="B533" s="13" t="s">
        <v>1417</v>
      </c>
      <c r="C533" s="11" t="s">
        <v>1418</v>
      </c>
      <c r="D533" s="11"/>
      <c r="E533" s="12" t="s">
        <v>1419</v>
      </c>
      <c r="F533" s="11" t="s">
        <v>226</v>
      </c>
      <c r="G533" s="11" t="s">
        <v>1223</v>
      </c>
      <c r="H533" s="13" t="s">
        <v>1623</v>
      </c>
      <c r="I533" s="9">
        <f>IFERROR(INDEX('PGY4 AA Encounters IP OP Split'!$L:$L,(MATCH($B:$B,'PGY4 AA Encounters IP OP Split'!$D:$D,0))),0)</f>
        <v>0</v>
      </c>
      <c r="J533" s="9">
        <f>IFERROR(INDEX('PGY4 AA Encounters IP OP Split'!$M:$M,(MATCH($B:$B,'PGY4 AA Encounters IP OP Split'!$D:$D,0))),0)</f>
        <v>0</v>
      </c>
      <c r="K533" s="9">
        <f t="shared" si="32"/>
        <v>0</v>
      </c>
      <c r="L533" s="71">
        <f>INDEX('Revised PGY4 Percent Increases'!J:J,(MATCH(H:H,'Revised PGY4 Percent Increases'!A:A,0)))</f>
        <v>0.57999999999999996</v>
      </c>
      <c r="M533" s="9">
        <f t="shared" si="33"/>
        <v>0</v>
      </c>
      <c r="N533" s="4">
        <f t="shared" si="34"/>
        <v>0</v>
      </c>
      <c r="O533" s="4">
        <f t="shared" si="35"/>
        <v>0</v>
      </c>
      <c r="P533" s="9">
        <f>IFERROR(INDEX('IP UPL Gap Data'!$I:$I,(MATCH($B:$B,'IP UPL Gap Data'!$D:$D,0))),0)</f>
        <v>85098.991106581976</v>
      </c>
      <c r="Q533" s="9">
        <f>IFERROR(INDEX('IP UPL Gap Data'!$J:$J,(MATCH($B:$B,'IP UPL Gap Data'!$D:$D,0))),0)</f>
        <v>29323.300000000003</v>
      </c>
      <c r="R533" s="9">
        <f>IFERROR(INDEX('OP UPL Gap Data'!G:G,(MATCH('UPL UHRIP Analysis by Provider'!$B:$B,'OP UPL Gap Data'!$D:$D,0))),0)</f>
        <v>0</v>
      </c>
      <c r="S533" s="9">
        <f>IFERROR(INDEX('OP UPL Gap Data'!H:H,(MATCH('UPL UHRIP Analysis by Provider'!$B:$B,'OP UPL Gap Data'!$D:$D,0))),0)</f>
        <v>0</v>
      </c>
      <c r="T533" s="4">
        <f>IFERROR(INDEX('IP UPL Gap Data'!$H:$H,(MATCH($B:$B,'IP UPL Gap Data'!$D:$D,0))),0)</f>
        <v>55775.691106581973</v>
      </c>
      <c r="U533" s="4">
        <f>IFERROR(INDEX('OP UPL Gap Data'!I:I,(MATCH('UPL UHRIP Analysis by Provider'!B:B,'OP UPL Gap Data'!D:D,0))),0)</f>
        <v>0</v>
      </c>
      <c r="V533" s="4">
        <f>IFERROR(INDEX('IP UPL Gap Data'!$N:$N,(MATCH($B:$B,'IP UPL Gap Data'!$D:$D,0))),0)</f>
        <v>0</v>
      </c>
    </row>
    <row r="534" spans="1:22">
      <c r="A534" s="78" t="s">
        <v>1423</v>
      </c>
      <c r="B534" s="81" t="s">
        <v>1712</v>
      </c>
      <c r="C534" s="83" t="s">
        <v>1424</v>
      </c>
      <c r="D534" s="83"/>
      <c r="E534" s="84" t="s">
        <v>1425</v>
      </c>
      <c r="F534" s="83" t="s">
        <v>226</v>
      </c>
      <c r="G534" s="83" t="s">
        <v>1223</v>
      </c>
      <c r="H534" s="81" t="s">
        <v>1623</v>
      </c>
      <c r="I534" s="9">
        <f>IFERROR(INDEX('PGY4 AA Encounters IP OP Split'!$L:$L,(MATCH($B:$B,'PGY4 AA Encounters IP OP Split'!$D:$D,0))),0)</f>
        <v>0</v>
      </c>
      <c r="J534" s="9">
        <f>IFERROR(INDEX('PGY4 AA Encounters IP OP Split'!$M:$M,(MATCH($B:$B,'PGY4 AA Encounters IP OP Split'!$D:$D,0))),0)</f>
        <v>0</v>
      </c>
      <c r="K534" s="9">
        <f t="shared" si="32"/>
        <v>0</v>
      </c>
      <c r="L534" s="71">
        <f>INDEX('Revised PGY4 Percent Increases'!J:J,(MATCH(H:H,'Revised PGY4 Percent Increases'!A:A,0)))</f>
        <v>0.57999999999999996</v>
      </c>
      <c r="M534" s="9">
        <f t="shared" si="33"/>
        <v>0</v>
      </c>
      <c r="N534" s="4">
        <f t="shared" si="34"/>
        <v>0</v>
      </c>
      <c r="O534" s="4">
        <f t="shared" si="35"/>
        <v>0</v>
      </c>
      <c r="P534" s="9">
        <f>IFERROR(INDEX('IP UPL Gap Data'!$I:$I,(MATCH($B:$B,'IP UPL Gap Data'!$D:$D,0))),0)</f>
        <v>0</v>
      </c>
      <c r="Q534" s="9">
        <f>IFERROR(INDEX('IP UPL Gap Data'!$J:$J,(MATCH($B:$B,'IP UPL Gap Data'!$D:$D,0))),0)</f>
        <v>0</v>
      </c>
      <c r="R534" s="9">
        <f>IFERROR(INDEX('OP UPL Gap Data'!G:G,(MATCH('UPL UHRIP Analysis by Provider'!$B:$B,'OP UPL Gap Data'!$D:$D,0))),0)</f>
        <v>0</v>
      </c>
      <c r="S534" s="9">
        <f>IFERROR(INDEX('OP UPL Gap Data'!H:H,(MATCH('UPL UHRIP Analysis by Provider'!$B:$B,'OP UPL Gap Data'!$D:$D,0))),0)</f>
        <v>0</v>
      </c>
      <c r="T534" s="4">
        <f>IFERROR(INDEX('IP UPL Gap Data'!$H:$H,(MATCH($B:$B,'IP UPL Gap Data'!$D:$D,0))),0)</f>
        <v>0</v>
      </c>
      <c r="U534" s="4">
        <f>IFERROR(INDEX('OP UPL Gap Data'!I:I,(MATCH('UPL UHRIP Analysis by Provider'!B:B,'OP UPL Gap Data'!D:D,0))),0)</f>
        <v>0</v>
      </c>
      <c r="V534" s="4">
        <f>IFERROR(INDEX('IP UPL Gap Data'!$N:$N,(MATCH($B:$B,'IP UPL Gap Data'!$D:$D,0))),0)</f>
        <v>0</v>
      </c>
    </row>
    <row r="535" spans="1:22" ht="23.5">
      <c r="A535" s="78" t="s">
        <v>1459</v>
      </c>
      <c r="B535" s="81" t="s">
        <v>1459</v>
      </c>
      <c r="C535" s="83" t="s">
        <v>1460</v>
      </c>
      <c r="D535" s="83"/>
      <c r="E535" s="84" t="s">
        <v>1461</v>
      </c>
      <c r="F535" s="83" t="s">
        <v>226</v>
      </c>
      <c r="G535" s="83" t="s">
        <v>1223</v>
      </c>
      <c r="H535" s="81" t="s">
        <v>1623</v>
      </c>
      <c r="I535" s="9">
        <f>IFERROR(INDEX('PGY4 AA Encounters IP OP Split'!$L:$L,(MATCH($B:$B,'PGY4 AA Encounters IP OP Split'!$D:$D,0))),0)</f>
        <v>165051.35368674909</v>
      </c>
      <c r="J535" s="9">
        <f>IFERROR(INDEX('PGY4 AA Encounters IP OP Split'!$M:$M,(MATCH($B:$B,'PGY4 AA Encounters IP OP Split'!$D:$D,0))),0)</f>
        <v>0</v>
      </c>
      <c r="K535" s="9">
        <f t="shared" si="32"/>
        <v>165051.35368674909</v>
      </c>
      <c r="L535" s="71">
        <f>INDEX('Revised PGY4 Percent Increases'!J:J,(MATCH(H:H,'Revised PGY4 Percent Increases'!A:A,0)))</f>
        <v>0.57999999999999996</v>
      </c>
      <c r="M535" s="9">
        <f t="shared" si="33"/>
        <v>95729.785138314473</v>
      </c>
      <c r="N535" s="4">
        <f t="shared" si="34"/>
        <v>95729.785138314473</v>
      </c>
      <c r="O535" s="4">
        <f t="shared" si="35"/>
        <v>0</v>
      </c>
      <c r="P535" s="9">
        <f>IFERROR(INDEX('IP UPL Gap Data'!$I:$I,(MATCH($B:$B,'IP UPL Gap Data'!$D:$D,0))),0)</f>
        <v>323762.89801701379</v>
      </c>
      <c r="Q535" s="9">
        <f>IFERROR(INDEX('IP UPL Gap Data'!$J:$J,(MATCH($B:$B,'IP UPL Gap Data'!$D:$D,0))),0)</f>
        <v>44200</v>
      </c>
      <c r="R535" s="9">
        <f>IFERROR(INDEX('OP UPL Gap Data'!G:G,(MATCH('UPL UHRIP Analysis by Provider'!$B:$B,'OP UPL Gap Data'!$D:$D,0))),0)</f>
        <v>0</v>
      </c>
      <c r="S535" s="9">
        <f>IFERROR(INDEX('OP UPL Gap Data'!H:H,(MATCH('UPL UHRIP Analysis by Provider'!$B:$B,'OP UPL Gap Data'!$D:$D,0))),0)</f>
        <v>0</v>
      </c>
      <c r="T535" s="4">
        <f>IFERROR(INDEX('IP UPL Gap Data'!$H:$H,(MATCH($B:$B,'IP UPL Gap Data'!$D:$D,0))),0)</f>
        <v>279562.89801701379</v>
      </c>
      <c r="U535" s="4">
        <f>IFERROR(INDEX('OP UPL Gap Data'!I:I,(MATCH('UPL UHRIP Analysis by Provider'!B:B,'OP UPL Gap Data'!D:D,0))),0)</f>
        <v>0</v>
      </c>
      <c r="V535" s="4">
        <f>IFERROR(INDEX('IP UPL Gap Data'!$N:$N,(MATCH($B:$B,'IP UPL Gap Data'!$D:$D,0))),0)</f>
        <v>0</v>
      </c>
    </row>
    <row r="536" spans="1:22">
      <c r="A536" s="78" t="s">
        <v>1495</v>
      </c>
      <c r="B536" s="81" t="s">
        <v>1495</v>
      </c>
      <c r="C536" s="83" t="s">
        <v>1496</v>
      </c>
      <c r="D536" s="83"/>
      <c r="E536" s="84" t="s">
        <v>1497</v>
      </c>
      <c r="F536" s="83" t="s">
        <v>226</v>
      </c>
      <c r="G536" s="83" t="s">
        <v>1223</v>
      </c>
      <c r="H536" s="81" t="s">
        <v>1623</v>
      </c>
      <c r="I536" s="9">
        <f>IFERROR(INDEX('PGY4 AA Encounters IP OP Split'!$L:$L,(MATCH($B:$B,'PGY4 AA Encounters IP OP Split'!$D:$D,0))),0)</f>
        <v>191041.72757473</v>
      </c>
      <c r="J536" s="9">
        <f>IFERROR(INDEX('PGY4 AA Encounters IP OP Split'!$M:$M,(MATCH($B:$B,'PGY4 AA Encounters IP OP Split'!$D:$D,0))),0)</f>
        <v>0</v>
      </c>
      <c r="K536" s="9">
        <f t="shared" si="32"/>
        <v>191041.72757473</v>
      </c>
      <c r="L536" s="71">
        <f>INDEX('Revised PGY4 Percent Increases'!J:J,(MATCH(H:H,'Revised PGY4 Percent Increases'!A:A,0)))</f>
        <v>0.57999999999999996</v>
      </c>
      <c r="M536" s="9">
        <f t="shared" si="33"/>
        <v>110804.20199334339</v>
      </c>
      <c r="N536" s="4">
        <f t="shared" si="34"/>
        <v>110804.20199334339</v>
      </c>
      <c r="O536" s="4">
        <f t="shared" si="35"/>
        <v>0</v>
      </c>
      <c r="P536" s="9">
        <f>IFERROR(INDEX('IP UPL Gap Data'!$I:$I,(MATCH($B:$B,'IP UPL Gap Data'!$D:$D,0))),0)</f>
        <v>197287.4143288765</v>
      </c>
      <c r="Q536" s="9">
        <f>IFERROR(INDEX('IP UPL Gap Data'!$J:$J,(MATCH($B:$B,'IP UPL Gap Data'!$D:$D,0))),0)</f>
        <v>22100</v>
      </c>
      <c r="R536" s="9">
        <f>IFERROR(INDEX('OP UPL Gap Data'!G:G,(MATCH('UPL UHRIP Analysis by Provider'!$B:$B,'OP UPL Gap Data'!$D:$D,0))),0)</f>
        <v>0</v>
      </c>
      <c r="S536" s="9">
        <f>IFERROR(INDEX('OP UPL Gap Data'!H:H,(MATCH('UPL UHRIP Analysis by Provider'!$B:$B,'OP UPL Gap Data'!$D:$D,0))),0)</f>
        <v>0</v>
      </c>
      <c r="T536" s="4">
        <f>IFERROR(INDEX('IP UPL Gap Data'!$H:$H,(MATCH($B:$B,'IP UPL Gap Data'!$D:$D,0))),0)</f>
        <v>175187.4143288765</v>
      </c>
      <c r="U536" s="4">
        <f>IFERROR(INDEX('OP UPL Gap Data'!I:I,(MATCH('UPL UHRIP Analysis by Provider'!B:B,'OP UPL Gap Data'!D:D,0))),0)</f>
        <v>0</v>
      </c>
      <c r="V536" s="4">
        <f>IFERROR(INDEX('IP UPL Gap Data'!$N:$N,(MATCH($B:$B,'IP UPL Gap Data'!$D:$D,0))),0)</f>
        <v>0</v>
      </c>
    </row>
    <row r="537" spans="1:22" ht="23.5">
      <c r="A537" s="78" t="s">
        <v>1519</v>
      </c>
      <c r="B537" s="81" t="s">
        <v>1519</v>
      </c>
      <c r="C537" s="83" t="s">
        <v>1520</v>
      </c>
      <c r="D537" s="83"/>
      <c r="E537" s="84" t="s">
        <v>1521</v>
      </c>
      <c r="F537" s="83" t="s">
        <v>226</v>
      </c>
      <c r="G537" s="83" t="s">
        <v>1223</v>
      </c>
      <c r="H537" s="81" t="s">
        <v>1623</v>
      </c>
      <c r="I537" s="9">
        <f>IFERROR(INDEX('PGY4 AA Encounters IP OP Split'!$L:$L,(MATCH($B:$B,'PGY4 AA Encounters IP OP Split'!$D:$D,0))),0)</f>
        <v>46936.45788772426</v>
      </c>
      <c r="J537" s="9">
        <f>IFERROR(INDEX('PGY4 AA Encounters IP OP Split'!$M:$M,(MATCH($B:$B,'PGY4 AA Encounters IP OP Split'!$D:$D,0))),0)</f>
        <v>129812.69468935112</v>
      </c>
      <c r="K537" s="9">
        <f t="shared" si="32"/>
        <v>176749.15257707538</v>
      </c>
      <c r="L537" s="71">
        <f>INDEX('Revised PGY4 Percent Increases'!J:J,(MATCH(H:H,'Revised PGY4 Percent Increases'!A:A,0)))</f>
        <v>0.57999999999999996</v>
      </c>
      <c r="M537" s="9">
        <f t="shared" si="33"/>
        <v>102514.50849470371</v>
      </c>
      <c r="N537" s="4">
        <f t="shared" si="34"/>
        <v>27223.145574880069</v>
      </c>
      <c r="O537" s="4">
        <f t="shared" si="35"/>
        <v>75291.362919823645</v>
      </c>
      <c r="P537" s="9">
        <f>IFERROR(INDEX('IP UPL Gap Data'!$I:$I,(MATCH($B:$B,'IP UPL Gap Data'!$D:$D,0))),0)</f>
        <v>0</v>
      </c>
      <c r="Q537" s="9">
        <f>IFERROR(INDEX('IP UPL Gap Data'!$J:$J,(MATCH($B:$B,'IP UPL Gap Data'!$D:$D,0))),0)</f>
        <v>0</v>
      </c>
      <c r="R537" s="9">
        <f>IFERROR(INDEX('OP UPL Gap Data'!G:G,(MATCH('UPL UHRIP Analysis by Provider'!$B:$B,'OP UPL Gap Data'!$D:$D,0))),0)</f>
        <v>0</v>
      </c>
      <c r="S537" s="9">
        <f>IFERROR(INDEX('OP UPL Gap Data'!H:H,(MATCH('UPL UHRIP Analysis by Provider'!$B:$B,'OP UPL Gap Data'!$D:$D,0))),0)</f>
        <v>0</v>
      </c>
      <c r="T537" s="4">
        <f>IFERROR(INDEX('IP UPL Gap Data'!$H:$H,(MATCH($B:$B,'IP UPL Gap Data'!$D:$D,0))),0)</f>
        <v>0</v>
      </c>
      <c r="U537" s="4">
        <f>IFERROR(INDEX('OP UPL Gap Data'!I:I,(MATCH('UPL UHRIP Analysis by Provider'!B:B,'OP UPL Gap Data'!D:D,0))),0)</f>
        <v>0</v>
      </c>
      <c r="V537" s="4">
        <f>IFERROR(INDEX('IP UPL Gap Data'!$N:$N,(MATCH($B:$B,'IP UPL Gap Data'!$D:$D,0))),0)</f>
        <v>0</v>
      </c>
    </row>
    <row r="538" spans="1:22" ht="23.5">
      <c r="A538" s="78" t="s">
        <v>1597</v>
      </c>
      <c r="B538" s="81" t="s">
        <v>1597</v>
      </c>
      <c r="C538" s="83" t="s">
        <v>1598</v>
      </c>
      <c r="D538" s="83"/>
      <c r="E538" s="84" t="s">
        <v>1599</v>
      </c>
      <c r="F538" s="83" t="s">
        <v>226</v>
      </c>
      <c r="G538" s="83" t="s">
        <v>1223</v>
      </c>
      <c r="H538" s="81" t="s">
        <v>1623</v>
      </c>
      <c r="I538" s="9">
        <f>IFERROR(INDEX('PGY4 AA Encounters IP OP Split'!$L:$L,(MATCH($B:$B,'PGY4 AA Encounters IP OP Split'!$D:$D,0))),0)</f>
        <v>0</v>
      </c>
      <c r="J538" s="9">
        <f>IFERROR(INDEX('PGY4 AA Encounters IP OP Split'!$M:$M,(MATCH($B:$B,'PGY4 AA Encounters IP OP Split'!$D:$D,0))),0)</f>
        <v>0</v>
      </c>
      <c r="K538" s="9">
        <f t="shared" si="32"/>
        <v>0</v>
      </c>
      <c r="L538" s="71">
        <f>INDEX('Revised PGY4 Percent Increases'!J:J,(MATCH(H:H,'Revised PGY4 Percent Increases'!A:A,0)))</f>
        <v>0.57999999999999996</v>
      </c>
      <c r="M538" s="9">
        <f t="shared" si="33"/>
        <v>0</v>
      </c>
      <c r="N538" s="4">
        <f t="shared" si="34"/>
        <v>0</v>
      </c>
      <c r="O538" s="4">
        <f t="shared" si="35"/>
        <v>0</v>
      </c>
      <c r="P538" s="9">
        <f>IFERROR(INDEX('IP UPL Gap Data'!$I:$I,(MATCH($B:$B,'IP UPL Gap Data'!$D:$D,0))),0)</f>
        <v>0</v>
      </c>
      <c r="Q538" s="9">
        <f>IFERROR(INDEX('IP UPL Gap Data'!$J:$J,(MATCH($B:$B,'IP UPL Gap Data'!$D:$D,0))),0)</f>
        <v>0</v>
      </c>
      <c r="R538" s="9">
        <f>IFERROR(INDEX('OP UPL Gap Data'!G:G,(MATCH('UPL UHRIP Analysis by Provider'!$B:$B,'OP UPL Gap Data'!$D:$D,0))),0)</f>
        <v>0</v>
      </c>
      <c r="S538" s="9">
        <f>IFERROR(INDEX('OP UPL Gap Data'!H:H,(MATCH('UPL UHRIP Analysis by Provider'!$B:$B,'OP UPL Gap Data'!$D:$D,0))),0)</f>
        <v>0</v>
      </c>
      <c r="T538" s="4">
        <f>IFERROR(INDEX('IP UPL Gap Data'!$H:$H,(MATCH($B:$B,'IP UPL Gap Data'!$D:$D,0))),0)</f>
        <v>0</v>
      </c>
      <c r="U538" s="4">
        <f>IFERROR(INDEX('OP UPL Gap Data'!I:I,(MATCH('UPL UHRIP Analysis by Provider'!B:B,'OP UPL Gap Data'!D:D,0))),0)</f>
        <v>0</v>
      </c>
      <c r="V538" s="4">
        <f>IFERROR(INDEX('IP UPL Gap Data'!$N:$N,(MATCH($B:$B,'IP UPL Gap Data'!$D:$D,0))),0)</f>
        <v>0</v>
      </c>
    </row>
    <row r="539" spans="1:22">
      <c r="A539" s="78" t="s">
        <v>1609</v>
      </c>
      <c r="B539" s="81" t="s">
        <v>1609</v>
      </c>
      <c r="C539" s="83" t="s">
        <v>1610</v>
      </c>
      <c r="D539" s="83"/>
      <c r="E539" s="84" t="s">
        <v>1611</v>
      </c>
      <c r="F539" s="83" t="s">
        <v>226</v>
      </c>
      <c r="G539" s="83" t="s">
        <v>1223</v>
      </c>
      <c r="H539" s="81" t="s">
        <v>1623</v>
      </c>
      <c r="I539" s="9">
        <f>IFERROR(INDEX('PGY4 AA Encounters IP OP Split'!$L:$L,(MATCH($B:$B,'PGY4 AA Encounters IP OP Split'!$D:$D,0))),0)</f>
        <v>0</v>
      </c>
      <c r="J539" s="9">
        <f>IFERROR(INDEX('PGY4 AA Encounters IP OP Split'!$M:$M,(MATCH($B:$B,'PGY4 AA Encounters IP OP Split'!$D:$D,0))),0)</f>
        <v>991.45533478735865</v>
      </c>
      <c r="K539" s="9">
        <f t="shared" si="32"/>
        <v>991.45533478735865</v>
      </c>
      <c r="L539" s="71">
        <f>INDEX('Revised PGY4 Percent Increases'!J:J,(MATCH(H:H,'Revised PGY4 Percent Increases'!A:A,0)))</f>
        <v>0.57999999999999996</v>
      </c>
      <c r="M539" s="9">
        <f t="shared" si="33"/>
        <v>575.04409417666795</v>
      </c>
      <c r="N539" s="4">
        <f t="shared" si="34"/>
        <v>0</v>
      </c>
      <c r="O539" s="4">
        <f t="shared" si="35"/>
        <v>575.04409417666795</v>
      </c>
      <c r="P539" s="9">
        <f>IFERROR(INDEX('IP UPL Gap Data'!$I:$I,(MATCH($B:$B,'IP UPL Gap Data'!$D:$D,0))),0)</f>
        <v>80734.058270748908</v>
      </c>
      <c r="Q539" s="9">
        <f>IFERROR(INDEX('IP UPL Gap Data'!$J:$J,(MATCH($B:$B,'IP UPL Gap Data'!$D:$D,0))),0)</f>
        <v>3638.9499999999971</v>
      </c>
      <c r="R539" s="9">
        <f>IFERROR(INDEX('OP UPL Gap Data'!G:G,(MATCH('UPL UHRIP Analysis by Provider'!$B:$B,'OP UPL Gap Data'!$D:$D,0))),0)</f>
        <v>0</v>
      </c>
      <c r="S539" s="9">
        <f>IFERROR(INDEX('OP UPL Gap Data'!H:H,(MATCH('UPL UHRIP Analysis by Provider'!$B:$B,'OP UPL Gap Data'!$D:$D,0))),0)</f>
        <v>0</v>
      </c>
      <c r="T539" s="4">
        <f>IFERROR(INDEX('IP UPL Gap Data'!$H:$H,(MATCH($B:$B,'IP UPL Gap Data'!$D:$D,0))),0)</f>
        <v>77095.108270748911</v>
      </c>
      <c r="U539" s="4">
        <f>IFERROR(INDEX('OP UPL Gap Data'!I:I,(MATCH('UPL UHRIP Analysis by Provider'!B:B,'OP UPL Gap Data'!D:D,0))),0)</f>
        <v>0</v>
      </c>
      <c r="V539" s="4">
        <f>IFERROR(INDEX('IP UPL Gap Data'!$N:$N,(MATCH($B:$B,'IP UPL Gap Data'!$D:$D,0))),0)</f>
        <v>0</v>
      </c>
    </row>
    <row r="540" spans="1:22">
      <c r="A540" s="42" t="s">
        <v>1961</v>
      </c>
      <c r="B540" s="40" t="s">
        <v>1961</v>
      </c>
      <c r="C540" s="41" t="s">
        <v>1963</v>
      </c>
      <c r="D540" s="41" t="s">
        <v>1963</v>
      </c>
      <c r="E540" s="45" t="s">
        <v>3030</v>
      </c>
      <c r="F540" s="43" t="s">
        <v>226</v>
      </c>
      <c r="G540" s="43" t="s">
        <v>1223</v>
      </c>
      <c r="H540" s="44" t="s">
        <v>1623</v>
      </c>
      <c r="I540" s="9">
        <f>IFERROR(INDEX('PGY4 AA Encounters IP OP Split'!$L:$L,(MATCH($B:$B,'PGY4 AA Encounters IP OP Split'!$D:$D,0))),0)</f>
        <v>27403.626143994657</v>
      </c>
      <c r="J540" s="9">
        <f>IFERROR(INDEX('PGY4 AA Encounters IP OP Split'!$M:$M,(MATCH($B:$B,'PGY4 AA Encounters IP OP Split'!$D:$D,0))),0)</f>
        <v>368424.7360967272</v>
      </c>
      <c r="K540" s="9">
        <f t="shared" si="32"/>
        <v>395828.36224072188</v>
      </c>
      <c r="L540" s="71">
        <f>INDEX('Revised PGY4 Percent Increases'!J:J,(MATCH(H:H,'Revised PGY4 Percent Increases'!A:A,0)))</f>
        <v>0.57999999999999996</v>
      </c>
      <c r="M540" s="9">
        <f t="shared" si="33"/>
        <v>229580.45009961867</v>
      </c>
      <c r="N540" s="4">
        <f t="shared" si="34"/>
        <v>15894.1031635169</v>
      </c>
      <c r="O540" s="4">
        <f t="shared" si="35"/>
        <v>213686.34693610176</v>
      </c>
      <c r="P540" s="9">
        <f>IFERROR(INDEX('IP UPL Gap Data'!$I:$I,(MATCH($B:$B,'IP UPL Gap Data'!$D:$D,0))),0)</f>
        <v>56677.79439403212</v>
      </c>
      <c r="Q540" s="9">
        <f>IFERROR(INDEX('IP UPL Gap Data'!$J:$J,(MATCH($B:$B,'IP UPL Gap Data'!$D:$D,0))),0)</f>
        <v>20793.150000000001</v>
      </c>
      <c r="R540" s="9">
        <f>IFERROR(INDEX('OP UPL Gap Data'!G:G,(MATCH('UPL UHRIP Analysis by Provider'!$B:$B,'OP UPL Gap Data'!$D:$D,0))),0)</f>
        <v>437159.51811337593</v>
      </c>
      <c r="S540" s="9">
        <f>IFERROR(INDEX('OP UPL Gap Data'!H:H,(MATCH('UPL UHRIP Analysis by Provider'!$B:$B,'OP UPL Gap Data'!$D:$D,0))),0)</f>
        <v>333489.68999999994</v>
      </c>
      <c r="T540" s="4">
        <f>IFERROR(INDEX('IP UPL Gap Data'!$H:$H,(MATCH($B:$B,'IP UPL Gap Data'!$D:$D,0))),0)</f>
        <v>35884.644394032119</v>
      </c>
      <c r="U540" s="4">
        <f>IFERROR(INDEX('OP UPL Gap Data'!I:I,(MATCH('UPL UHRIP Analysis by Provider'!B:B,'OP UPL Gap Data'!D:D,0))),0)</f>
        <v>103669.82811337599</v>
      </c>
      <c r="V540" s="4">
        <f>IFERROR(INDEX('IP UPL Gap Data'!$N:$N,(MATCH($B:$B,'IP UPL Gap Data'!$D:$D,0))),0)</f>
        <v>0</v>
      </c>
    </row>
    <row r="541" spans="1:22" ht="23.5">
      <c r="A541" s="78" t="s">
        <v>327</v>
      </c>
      <c r="B541" s="81" t="s">
        <v>327</v>
      </c>
      <c r="C541" s="83" t="s">
        <v>328</v>
      </c>
      <c r="D541" s="83"/>
      <c r="E541" s="84" t="s">
        <v>329</v>
      </c>
      <c r="F541" s="83" t="s">
        <v>1529</v>
      </c>
      <c r="G541" s="83" t="s">
        <v>1223</v>
      </c>
      <c r="H541" s="81" t="s">
        <v>1652</v>
      </c>
      <c r="I541" s="9">
        <f>IFERROR(INDEX('PGY4 AA Encounters IP OP Split'!$L:$L,(MATCH($B:$B,'PGY4 AA Encounters IP OP Split'!$D:$D,0))),0)</f>
        <v>0</v>
      </c>
      <c r="J541" s="9">
        <f>IFERROR(INDEX('PGY4 AA Encounters IP OP Split'!$M:$M,(MATCH($B:$B,'PGY4 AA Encounters IP OP Split'!$D:$D,0))),0)</f>
        <v>40944.339067355002</v>
      </c>
      <c r="K541" s="9">
        <f t="shared" si="32"/>
        <v>40944.339067355002</v>
      </c>
      <c r="L541" s="71">
        <f>INDEX('Revised PGY4 Percent Increases'!J:J,(MATCH(H:H,'Revised PGY4 Percent Increases'!A:A,0)))</f>
        <v>0.57999999999999996</v>
      </c>
      <c r="M541" s="9">
        <f t="shared" si="33"/>
        <v>23747.7166590659</v>
      </c>
      <c r="N541" s="4">
        <f t="shared" si="34"/>
        <v>0</v>
      </c>
      <c r="O541" s="4">
        <f t="shared" si="35"/>
        <v>23747.7166590659</v>
      </c>
      <c r="P541" s="9">
        <f>IFERROR(INDEX('IP UPL Gap Data'!$I:$I,(MATCH($B:$B,'IP UPL Gap Data'!$D:$D,0))),0)</f>
        <v>74361.904525891863</v>
      </c>
      <c r="Q541" s="9">
        <f>IFERROR(INDEX('IP UPL Gap Data'!$J:$J,(MATCH($B:$B,'IP UPL Gap Data'!$D:$D,0))),0)</f>
        <v>0</v>
      </c>
      <c r="R541" s="9">
        <f>IFERROR(INDEX('OP UPL Gap Data'!G:G,(MATCH('UPL UHRIP Analysis by Provider'!$B:$B,'OP UPL Gap Data'!$D:$D,0))),0)</f>
        <v>49039.343640875755</v>
      </c>
      <c r="S541" s="9">
        <f>IFERROR(INDEX('OP UPL Gap Data'!H:H,(MATCH('UPL UHRIP Analysis by Provider'!$B:$B,'OP UPL Gap Data'!$D:$D,0))),0)</f>
        <v>52187.1</v>
      </c>
      <c r="T541" s="4">
        <f>IFERROR(INDEX('IP UPL Gap Data'!$H:$H,(MATCH($B:$B,'IP UPL Gap Data'!$D:$D,0))),0)</f>
        <v>74361.904525891863</v>
      </c>
      <c r="U541" s="4">
        <f>IFERROR(INDEX('OP UPL Gap Data'!I:I,(MATCH('UPL UHRIP Analysis by Provider'!B:B,'OP UPL Gap Data'!D:D,0))),0)</f>
        <v>-3147.7563591242433</v>
      </c>
      <c r="V541" s="4">
        <f>IFERROR(INDEX('IP UPL Gap Data'!$N:$N,(MATCH($B:$B,'IP UPL Gap Data'!$D:$D,0))),0)</f>
        <v>0</v>
      </c>
    </row>
    <row r="542" spans="1:22" ht="23.5">
      <c r="A542" s="78" t="s">
        <v>378</v>
      </c>
      <c r="B542" s="81" t="s">
        <v>378</v>
      </c>
      <c r="C542" s="83" t="s">
        <v>379</v>
      </c>
      <c r="D542" s="83"/>
      <c r="E542" s="84" t="s">
        <v>380</v>
      </c>
      <c r="F542" s="83" t="s">
        <v>1529</v>
      </c>
      <c r="G542" s="83" t="s">
        <v>1223</v>
      </c>
      <c r="H542" s="81" t="s">
        <v>1652</v>
      </c>
      <c r="I542" s="9">
        <f>IFERROR(INDEX('PGY4 AA Encounters IP OP Split'!$L:$L,(MATCH($B:$B,'PGY4 AA Encounters IP OP Split'!$D:$D,0))),0)</f>
        <v>1554703.9172583204</v>
      </c>
      <c r="J542" s="9">
        <f>IFERROR(INDEX('PGY4 AA Encounters IP OP Split'!$M:$M,(MATCH($B:$B,'PGY4 AA Encounters IP OP Split'!$D:$D,0))),0)</f>
        <v>1998479.122783199</v>
      </c>
      <c r="K542" s="9">
        <f t="shared" si="32"/>
        <v>3553183.0400415193</v>
      </c>
      <c r="L542" s="71">
        <f>INDEX('Revised PGY4 Percent Increases'!J:J,(MATCH(H:H,'Revised PGY4 Percent Increases'!A:A,0)))</f>
        <v>0.57999999999999996</v>
      </c>
      <c r="M542" s="9">
        <f t="shared" si="33"/>
        <v>2060846.163224081</v>
      </c>
      <c r="N542" s="4">
        <f t="shared" si="34"/>
        <v>901728.2720098258</v>
      </c>
      <c r="O542" s="4">
        <f t="shared" si="35"/>
        <v>1159117.8912142552</v>
      </c>
      <c r="P542" s="9">
        <f>IFERROR(INDEX('IP UPL Gap Data'!$I:$I,(MATCH($B:$B,'IP UPL Gap Data'!$D:$D,0))),0)</f>
        <v>1751789.2468873197</v>
      </c>
      <c r="Q542" s="9">
        <f>IFERROR(INDEX('IP UPL Gap Data'!$J:$J,(MATCH($B:$B,'IP UPL Gap Data'!$D:$D,0))),0)</f>
        <v>1832957.76</v>
      </c>
      <c r="R542" s="9">
        <f>IFERROR(INDEX('OP UPL Gap Data'!G:G,(MATCH('UPL UHRIP Analysis by Provider'!$B:$B,'OP UPL Gap Data'!$D:$D,0))),0)</f>
        <v>2297812.2338624974</v>
      </c>
      <c r="S542" s="9">
        <f>IFERROR(INDEX('OP UPL Gap Data'!H:H,(MATCH('UPL UHRIP Analysis by Provider'!$B:$B,'OP UPL Gap Data'!$D:$D,0))),0)</f>
        <v>1646055.77</v>
      </c>
      <c r="T542" s="4">
        <f>IFERROR(INDEX('IP UPL Gap Data'!$H:$H,(MATCH($B:$B,'IP UPL Gap Data'!$D:$D,0))),0)</f>
        <v>-81168.513112680288</v>
      </c>
      <c r="U542" s="4">
        <f>IFERROR(INDEX('OP UPL Gap Data'!I:I,(MATCH('UPL UHRIP Analysis by Provider'!B:B,'OP UPL Gap Data'!D:D,0))),0)</f>
        <v>651756.46386249736</v>
      </c>
      <c r="V542" s="4">
        <f>IFERROR(INDEX('IP UPL Gap Data'!$N:$N,(MATCH($B:$B,'IP UPL Gap Data'!$D:$D,0))),0)</f>
        <v>0</v>
      </c>
    </row>
    <row r="543" spans="1:22">
      <c r="A543" s="78" t="s">
        <v>426</v>
      </c>
      <c r="B543" s="81" t="s">
        <v>426</v>
      </c>
      <c r="C543" s="83" t="s">
        <v>427</v>
      </c>
      <c r="D543" s="83"/>
      <c r="E543" s="84" t="s">
        <v>428</v>
      </c>
      <c r="F543" s="83" t="s">
        <v>1529</v>
      </c>
      <c r="G543" s="83" t="s">
        <v>1223</v>
      </c>
      <c r="H543" s="81" t="s">
        <v>1652</v>
      </c>
      <c r="I543" s="9">
        <f>IFERROR(INDEX('PGY4 AA Encounters IP OP Split'!$L:$L,(MATCH($B:$B,'PGY4 AA Encounters IP OP Split'!$D:$D,0))),0)</f>
        <v>323928.68283848988</v>
      </c>
      <c r="J543" s="9">
        <f>IFERROR(INDEX('PGY4 AA Encounters IP OP Split'!$M:$M,(MATCH($B:$B,'PGY4 AA Encounters IP OP Split'!$D:$D,0))),0)</f>
        <v>425015.03447451047</v>
      </c>
      <c r="K543" s="9">
        <f t="shared" si="32"/>
        <v>748943.71731300035</v>
      </c>
      <c r="L543" s="71">
        <f>INDEX('Revised PGY4 Percent Increases'!J:J,(MATCH(H:H,'Revised PGY4 Percent Increases'!A:A,0)))</f>
        <v>0.57999999999999996</v>
      </c>
      <c r="M543" s="9">
        <f t="shared" si="33"/>
        <v>434387.35604154016</v>
      </c>
      <c r="N543" s="4">
        <f t="shared" si="34"/>
        <v>187878.63604632413</v>
      </c>
      <c r="O543" s="4">
        <f t="shared" si="35"/>
        <v>246508.71999521606</v>
      </c>
      <c r="P543" s="9">
        <f>IFERROR(INDEX('IP UPL Gap Data'!$I:$I,(MATCH($B:$B,'IP UPL Gap Data'!$D:$D,0))),0)</f>
        <v>167049.86556471023</v>
      </c>
      <c r="Q543" s="9">
        <f>IFERROR(INDEX('IP UPL Gap Data'!$J:$J,(MATCH($B:$B,'IP UPL Gap Data'!$D:$D,0))),0)</f>
        <v>256569.86</v>
      </c>
      <c r="R543" s="9">
        <f>IFERROR(INDEX('OP UPL Gap Data'!G:G,(MATCH('UPL UHRIP Analysis by Provider'!$B:$B,'OP UPL Gap Data'!$D:$D,0))),0)</f>
        <v>379073.26227429765</v>
      </c>
      <c r="S543" s="9">
        <f>IFERROR(INDEX('OP UPL Gap Data'!H:H,(MATCH('UPL UHRIP Analysis by Provider'!$B:$B,'OP UPL Gap Data'!$D:$D,0))),0)</f>
        <v>279425.94</v>
      </c>
      <c r="T543" s="4">
        <f>IFERROR(INDEX('IP UPL Gap Data'!$H:$H,(MATCH($B:$B,'IP UPL Gap Data'!$D:$D,0))),0)</f>
        <v>-89519.994435289758</v>
      </c>
      <c r="U543" s="4">
        <f>IFERROR(INDEX('OP UPL Gap Data'!I:I,(MATCH('UPL UHRIP Analysis by Provider'!B:B,'OP UPL Gap Data'!D:D,0))),0)</f>
        <v>99647.32227429765</v>
      </c>
      <c r="V543" s="4">
        <f>IFERROR(INDEX('IP UPL Gap Data'!$N:$N,(MATCH($B:$B,'IP UPL Gap Data'!$D:$D,0))),0)</f>
        <v>0</v>
      </c>
    </row>
    <row r="544" spans="1:22" ht="23.5">
      <c r="A544" s="78" t="s">
        <v>1021</v>
      </c>
      <c r="B544" s="81" t="s">
        <v>1021</v>
      </c>
      <c r="C544" s="83" t="s">
        <v>1022</v>
      </c>
      <c r="D544" s="83"/>
      <c r="E544" s="84" t="s">
        <v>1023</v>
      </c>
      <c r="F544" s="83" t="s">
        <v>1529</v>
      </c>
      <c r="G544" s="83" t="s">
        <v>1223</v>
      </c>
      <c r="H544" s="81" t="s">
        <v>1652</v>
      </c>
      <c r="I544" s="9">
        <f>IFERROR(INDEX('PGY4 AA Encounters IP OP Split'!$L:$L,(MATCH($B:$B,'PGY4 AA Encounters IP OP Split'!$D:$D,0))),0)</f>
        <v>71428.201898908752</v>
      </c>
      <c r="J544" s="9">
        <f>IFERROR(INDEX('PGY4 AA Encounters IP OP Split'!$M:$M,(MATCH($B:$B,'PGY4 AA Encounters IP OP Split'!$D:$D,0))),0)</f>
        <v>541050.80496832845</v>
      </c>
      <c r="K544" s="9">
        <f t="shared" si="32"/>
        <v>612479.00686723716</v>
      </c>
      <c r="L544" s="71">
        <f>INDEX('Revised PGY4 Percent Increases'!J:J,(MATCH(H:H,'Revised PGY4 Percent Increases'!A:A,0)))</f>
        <v>0.57999999999999996</v>
      </c>
      <c r="M544" s="9">
        <f t="shared" si="33"/>
        <v>355237.82398299751</v>
      </c>
      <c r="N544" s="4">
        <f t="shared" si="34"/>
        <v>41428.357101367073</v>
      </c>
      <c r="O544" s="4">
        <f t="shared" si="35"/>
        <v>313809.46688163048</v>
      </c>
      <c r="P544" s="9">
        <f>IFERROR(INDEX('IP UPL Gap Data'!$I:$I,(MATCH($B:$B,'IP UPL Gap Data'!$D:$D,0))),0)</f>
        <v>129217.73712377826</v>
      </c>
      <c r="Q544" s="9">
        <f>IFERROR(INDEX('IP UPL Gap Data'!$J:$J,(MATCH($B:$B,'IP UPL Gap Data'!$D:$D,0))),0)</f>
        <v>60701.149999999994</v>
      </c>
      <c r="R544" s="9">
        <f>IFERROR(INDEX('OP UPL Gap Data'!G:G,(MATCH('UPL UHRIP Analysis by Provider'!$B:$B,'OP UPL Gap Data'!$D:$D,0))),0)</f>
        <v>492375.1125170833</v>
      </c>
      <c r="S544" s="9">
        <f>IFERROR(INDEX('OP UPL Gap Data'!H:H,(MATCH('UPL UHRIP Analysis by Provider'!$B:$B,'OP UPL Gap Data'!$D:$D,0))),0)</f>
        <v>779897.70000000007</v>
      </c>
      <c r="T544" s="4">
        <f>IFERROR(INDEX('IP UPL Gap Data'!$H:$H,(MATCH($B:$B,'IP UPL Gap Data'!$D:$D,0))),0)</f>
        <v>68516.58712377827</v>
      </c>
      <c r="U544" s="4">
        <f>IFERROR(INDEX('OP UPL Gap Data'!I:I,(MATCH('UPL UHRIP Analysis by Provider'!B:B,'OP UPL Gap Data'!D:D,0))),0)</f>
        <v>-287522.58748291677</v>
      </c>
      <c r="V544" s="4">
        <f>IFERROR(INDEX('IP UPL Gap Data'!$N:$N,(MATCH($B:$B,'IP UPL Gap Data'!$D:$D,0))),0)</f>
        <v>0</v>
      </c>
    </row>
    <row r="545" spans="1:22">
      <c r="A545" s="78" t="s">
        <v>1033</v>
      </c>
      <c r="B545" s="81" t="s">
        <v>1033</v>
      </c>
      <c r="C545" s="83" t="s">
        <v>1034</v>
      </c>
      <c r="D545" s="83"/>
      <c r="E545" s="84" t="s">
        <v>1035</v>
      </c>
      <c r="F545" s="83" t="s">
        <v>1529</v>
      </c>
      <c r="G545" s="83" t="s">
        <v>1223</v>
      </c>
      <c r="H545" s="81" t="s">
        <v>1652</v>
      </c>
      <c r="I545" s="9">
        <f>IFERROR(INDEX('PGY4 AA Encounters IP OP Split'!$L:$L,(MATCH($B:$B,'PGY4 AA Encounters IP OP Split'!$D:$D,0))),0)</f>
        <v>869299.44579689112</v>
      </c>
      <c r="J545" s="9">
        <f>IFERROR(INDEX('PGY4 AA Encounters IP OP Split'!$M:$M,(MATCH($B:$B,'PGY4 AA Encounters IP OP Split'!$D:$D,0))),0)</f>
        <v>3397.5976936616798</v>
      </c>
      <c r="K545" s="9">
        <f t="shared" si="32"/>
        <v>872697.04349055281</v>
      </c>
      <c r="L545" s="71">
        <f>INDEX('Revised PGY4 Percent Increases'!J:J,(MATCH(H:H,'Revised PGY4 Percent Increases'!A:A,0)))</f>
        <v>0.57999999999999996</v>
      </c>
      <c r="M545" s="9">
        <f t="shared" si="33"/>
        <v>506164.2852245206</v>
      </c>
      <c r="N545" s="4">
        <f t="shared" si="34"/>
        <v>504193.67856219679</v>
      </c>
      <c r="O545" s="4">
        <f t="shared" si="35"/>
        <v>1970.6066623237741</v>
      </c>
      <c r="P545" s="9">
        <f>IFERROR(INDEX('IP UPL Gap Data'!$I:$I,(MATCH($B:$B,'IP UPL Gap Data'!$D:$D,0))),0)</f>
        <v>605973.47785947763</v>
      </c>
      <c r="Q545" s="9">
        <f>IFERROR(INDEX('IP UPL Gap Data'!$J:$J,(MATCH($B:$B,'IP UPL Gap Data'!$D:$D,0))),0)</f>
        <v>175820.30000000005</v>
      </c>
      <c r="R545" s="9">
        <f>IFERROR(INDEX('OP UPL Gap Data'!G:G,(MATCH('UPL UHRIP Analysis by Provider'!$B:$B,'OP UPL Gap Data'!$D:$D,0))),0)</f>
        <v>54686.969084567827</v>
      </c>
      <c r="S545" s="9">
        <f>IFERROR(INDEX('OP UPL Gap Data'!H:H,(MATCH('UPL UHRIP Analysis by Provider'!$B:$B,'OP UPL Gap Data'!$D:$D,0))),0)</f>
        <v>195919.64</v>
      </c>
      <c r="T545" s="4">
        <f>IFERROR(INDEX('IP UPL Gap Data'!$H:$H,(MATCH($B:$B,'IP UPL Gap Data'!$D:$D,0))),0)</f>
        <v>430153.17785947758</v>
      </c>
      <c r="U545" s="4">
        <f>IFERROR(INDEX('OP UPL Gap Data'!I:I,(MATCH('UPL UHRIP Analysis by Provider'!B:B,'OP UPL Gap Data'!D:D,0))),0)</f>
        <v>-141232.67091543219</v>
      </c>
      <c r="V545" s="4">
        <f>IFERROR(INDEX('IP UPL Gap Data'!$N:$N,(MATCH($B:$B,'IP UPL Gap Data'!$D:$D,0))),0)</f>
        <v>0</v>
      </c>
    </row>
    <row r="546" spans="1:22">
      <c r="A546" s="78" t="s">
        <v>1039</v>
      </c>
      <c r="B546" s="81" t="s">
        <v>1039</v>
      </c>
      <c r="C546" s="83" t="s">
        <v>1040</v>
      </c>
      <c r="D546" s="83"/>
      <c r="E546" s="84" t="s">
        <v>1041</v>
      </c>
      <c r="F546" s="83" t="s">
        <v>1529</v>
      </c>
      <c r="G546" s="83" t="s">
        <v>1223</v>
      </c>
      <c r="H546" s="81" t="s">
        <v>1652</v>
      </c>
      <c r="I546" s="9">
        <f>IFERROR(INDEX('PGY4 AA Encounters IP OP Split'!$L:$L,(MATCH($B:$B,'PGY4 AA Encounters IP OP Split'!$D:$D,0))),0)</f>
        <v>817472.93348667317</v>
      </c>
      <c r="J546" s="9">
        <f>IFERROR(INDEX('PGY4 AA Encounters IP OP Split'!$M:$M,(MATCH($B:$B,'PGY4 AA Encounters IP OP Split'!$D:$D,0))),0)</f>
        <v>8797.0644312127242</v>
      </c>
      <c r="K546" s="9">
        <f t="shared" si="32"/>
        <v>826269.99791788589</v>
      </c>
      <c r="L546" s="71">
        <f>INDEX('Revised PGY4 Percent Increases'!J:J,(MATCH(H:H,'Revised PGY4 Percent Increases'!A:A,0)))</f>
        <v>0.57999999999999996</v>
      </c>
      <c r="M546" s="9">
        <f t="shared" si="33"/>
        <v>479236.59879237378</v>
      </c>
      <c r="N546" s="4">
        <f t="shared" si="34"/>
        <v>474134.30142227042</v>
      </c>
      <c r="O546" s="4">
        <f t="shared" si="35"/>
        <v>5102.2973701033798</v>
      </c>
      <c r="P546" s="9">
        <f>IFERROR(INDEX('IP UPL Gap Data'!$I:$I,(MATCH($B:$B,'IP UPL Gap Data'!$D:$D,0))),0)</f>
        <v>401501.43630631274</v>
      </c>
      <c r="Q546" s="9">
        <f>IFERROR(INDEX('IP UPL Gap Data'!$J:$J,(MATCH($B:$B,'IP UPL Gap Data'!$D:$D,0))),0)</f>
        <v>197721.75</v>
      </c>
      <c r="R546" s="9">
        <f>IFERROR(INDEX('OP UPL Gap Data'!G:G,(MATCH('UPL UHRIP Analysis by Provider'!$B:$B,'OP UPL Gap Data'!$D:$D,0))),0)</f>
        <v>-51822.626103746814</v>
      </c>
      <c r="S546" s="9">
        <f>IFERROR(INDEX('OP UPL Gap Data'!H:H,(MATCH('UPL UHRIP Analysis by Provider'!$B:$B,'OP UPL Gap Data'!$D:$D,0))),0)</f>
        <v>160045.60999999999</v>
      </c>
      <c r="T546" s="4">
        <f>IFERROR(INDEX('IP UPL Gap Data'!$H:$H,(MATCH($B:$B,'IP UPL Gap Data'!$D:$D,0))),0)</f>
        <v>203779.68630631274</v>
      </c>
      <c r="U546" s="4">
        <f>IFERROR(INDEX('OP UPL Gap Data'!I:I,(MATCH('UPL UHRIP Analysis by Provider'!B:B,'OP UPL Gap Data'!D:D,0))),0)</f>
        <v>-211868.23610374681</v>
      </c>
      <c r="V546" s="4">
        <f>IFERROR(INDEX('IP UPL Gap Data'!$N:$N,(MATCH($B:$B,'IP UPL Gap Data'!$D:$D,0))),0)</f>
        <v>0</v>
      </c>
    </row>
    <row r="547" spans="1:22" ht="23.5">
      <c r="A547" s="78" t="s">
        <v>1036</v>
      </c>
      <c r="B547" s="81" t="s">
        <v>1036</v>
      </c>
      <c r="C547" s="83" t="s">
        <v>1037</v>
      </c>
      <c r="D547" s="83"/>
      <c r="E547" s="84" t="s">
        <v>1038</v>
      </c>
      <c r="F547" s="83" t="s">
        <v>1667</v>
      </c>
      <c r="G547" s="83" t="s">
        <v>1223</v>
      </c>
      <c r="H547" s="81" t="s">
        <v>1683</v>
      </c>
      <c r="I547" s="9">
        <f>IFERROR(INDEX('PGY4 AA Encounters IP OP Split'!$L:$L,(MATCH($B:$B,'PGY4 AA Encounters IP OP Split'!$D:$D,0))),0)</f>
        <v>8578168.9205872398</v>
      </c>
      <c r="J547" s="9">
        <f>IFERROR(INDEX('PGY4 AA Encounters IP OP Split'!$M:$M,(MATCH($B:$B,'PGY4 AA Encounters IP OP Split'!$D:$D,0))),0)</f>
        <v>4813359.3294611135</v>
      </c>
      <c r="K547" s="9">
        <f t="shared" si="32"/>
        <v>13391528.250048354</v>
      </c>
      <c r="L547" s="71">
        <f>INDEX('Revised PGY4 Percent Increases'!J:J,(MATCH(H:H,'Revised PGY4 Percent Increases'!A:A,0)))</f>
        <v>1.1968255655857449</v>
      </c>
      <c r="M547" s="9">
        <f t="shared" si="33"/>
        <v>16027323.371921603</v>
      </c>
      <c r="N547" s="4">
        <f t="shared" si="34"/>
        <v>10266571.870071882</v>
      </c>
      <c r="O547" s="4">
        <f t="shared" si="35"/>
        <v>5760751.5018497193</v>
      </c>
      <c r="P547" s="9">
        <f>IFERROR(INDEX('IP UPL Gap Data'!$I:$I,(MATCH($B:$B,'IP UPL Gap Data'!$D:$D,0))),0)</f>
        <v>16115913.755346887</v>
      </c>
      <c r="Q547" s="9">
        <f>IFERROR(INDEX('IP UPL Gap Data'!$J:$J,(MATCH($B:$B,'IP UPL Gap Data'!$D:$D,0))),0)</f>
        <v>7713816.0599999987</v>
      </c>
      <c r="R547" s="9">
        <f>IFERROR(INDEX('OP UPL Gap Data'!G:G,(MATCH('UPL UHRIP Analysis by Provider'!$B:$B,'OP UPL Gap Data'!$D:$D,0))),0)</f>
        <v>11300013.716574699</v>
      </c>
      <c r="S547" s="9">
        <f>IFERROR(INDEX('OP UPL Gap Data'!H:H,(MATCH('UPL UHRIP Analysis by Provider'!$B:$B,'OP UPL Gap Data'!$D:$D,0))),0)</f>
        <v>3674788.04</v>
      </c>
      <c r="T547" s="4">
        <f>IFERROR(INDEX('IP UPL Gap Data'!$H:$H,(MATCH($B:$B,'IP UPL Gap Data'!$D:$D,0))),0)</f>
        <v>8402097.6953468882</v>
      </c>
      <c r="U547" s="4">
        <f>IFERROR(INDEX('OP UPL Gap Data'!I:I,(MATCH('UPL UHRIP Analysis by Provider'!B:B,'OP UPL Gap Data'!D:D,0))),0)</f>
        <v>7625225.6765746986</v>
      </c>
      <c r="V547" s="4">
        <f>IFERROR(INDEX('IP UPL Gap Data'!$N:$N,(MATCH($B:$B,'IP UPL Gap Data'!$D:$D,0))),0)</f>
        <v>0</v>
      </c>
    </row>
    <row r="548" spans="1:22">
      <c r="L548" s="15"/>
      <c r="M548" s="15">
        <f>SUM(M2:M547)</f>
        <v>2507294875.7690763</v>
      </c>
      <c r="N548" s="15">
        <f>SUM(N2:N547)</f>
        <v>1628635249.7456408</v>
      </c>
      <c r="O548" s="15">
        <f>SUM(O2:O547)</f>
        <v>878659626.023435</v>
      </c>
      <c r="T548" s="74">
        <f>SUM(T2:T547)</f>
        <v>1557665951.0306005</v>
      </c>
      <c r="U548" s="74">
        <f>SUM(U2:U547)</f>
        <v>579942855.91029727</v>
      </c>
      <c r="V548" s="74">
        <f>SUM(V2:V547)</f>
        <v>265250227.22</v>
      </c>
    </row>
  </sheetData>
  <autoFilter ref="A1:AC548" xr:uid="{FF14A423-EA7E-46E2-B1C6-8000DBBE1F56}"/>
  <sortState ref="A2:V548">
    <sortCondition ref="G2:G548"/>
    <sortCondition ref="F2:F548"/>
  </sortState>
  <dataConsolidate link="1"/>
  <conditionalFormatting sqref="B548:B1048576">
    <cfRule type="duplicateValues" dxfId="2" priority="5"/>
  </conditionalFormatting>
  <conditionalFormatting sqref="B534:B54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D81EB-50BA-4176-82A2-25A41263CE94}">
  <dimension ref="A1:N5001"/>
  <sheetViews>
    <sheetView topLeftCell="F1" workbookViewId="0">
      <selection activeCell="K30" sqref="K30"/>
    </sheetView>
  </sheetViews>
  <sheetFormatPr defaultColWidth="8.796875" defaultRowHeight="15.5"/>
  <cols>
    <col min="1" max="4" width="8.796875" style="16"/>
    <col min="5" max="5" width="39.796875" style="16" bestFit="1" customWidth="1"/>
    <col min="6" max="7" width="8.796875" style="16"/>
    <col min="8" max="8" width="12.46484375" style="17" bestFit="1" customWidth="1"/>
    <col min="9" max="9" width="12.46484375" style="16" bestFit="1" customWidth="1"/>
    <col min="10" max="10" width="12.46484375" style="16" customWidth="1"/>
    <col min="11" max="11" width="12.46484375" style="16" bestFit="1" customWidth="1"/>
    <col min="12" max="12" width="8.86328125" style="16" customWidth="1"/>
    <col min="13" max="13" width="11.53125" style="16" bestFit="1" customWidth="1"/>
    <col min="14" max="14" width="11.46484375" style="17" bestFit="1" customWidth="1"/>
    <col min="15" max="16384" width="8.796875" style="16"/>
  </cols>
  <sheetData>
    <row r="1" spans="1:14" s="20" customFormat="1" ht="72.5">
      <c r="A1" s="20" t="s">
        <v>2678</v>
      </c>
      <c r="B1" s="20" t="s">
        <v>2677</v>
      </c>
      <c r="C1" s="20" t="s">
        <v>2675</v>
      </c>
      <c r="D1" s="20" t="s">
        <v>2676</v>
      </c>
      <c r="E1" s="20" t="s">
        <v>2675</v>
      </c>
      <c r="F1" s="20" t="s">
        <v>2674</v>
      </c>
      <c r="G1" s="20" t="s">
        <v>2673</v>
      </c>
      <c r="H1" s="22" t="s">
        <v>2672</v>
      </c>
      <c r="I1" s="20" t="s">
        <v>2671</v>
      </c>
      <c r="J1" s="20" t="s">
        <v>3570</v>
      </c>
      <c r="K1" s="20" t="s">
        <v>3566</v>
      </c>
      <c r="L1" s="20" t="s">
        <v>4</v>
      </c>
      <c r="M1" s="20" t="s">
        <v>5</v>
      </c>
      <c r="N1" s="21" t="s">
        <v>2670</v>
      </c>
    </row>
    <row r="2" spans="1:14">
      <c r="A2" s="16" t="s">
        <v>503</v>
      </c>
      <c r="B2" s="16" t="s">
        <v>2669</v>
      </c>
      <c r="C2" s="16" t="s">
        <v>502</v>
      </c>
      <c r="D2" s="16" t="s">
        <v>502</v>
      </c>
      <c r="E2" s="16" t="s">
        <v>2668</v>
      </c>
      <c r="F2" s="16" t="s">
        <v>1723</v>
      </c>
      <c r="G2" s="16" t="s">
        <v>1722</v>
      </c>
      <c r="H2" s="17">
        <v>1657440.8056016746</v>
      </c>
      <c r="I2" s="17">
        <v>4259022.0236256262</v>
      </c>
      <c r="J2" s="17">
        <f>I2-H2</f>
        <v>2601581.2180239516</v>
      </c>
      <c r="K2" s="17">
        <v>2601581.2180239516</v>
      </c>
      <c r="L2" s="19" t="s">
        <v>226</v>
      </c>
      <c r="M2" s="19" t="s">
        <v>231</v>
      </c>
      <c r="N2" s="17">
        <v>0</v>
      </c>
    </row>
    <row r="3" spans="1:14">
      <c r="A3" s="16" t="s">
        <v>8</v>
      </c>
      <c r="B3" s="16" t="s">
        <v>2667</v>
      </c>
      <c r="C3" s="16" t="s">
        <v>7</v>
      </c>
      <c r="D3" s="16" t="s">
        <v>7</v>
      </c>
      <c r="E3" s="16" t="s">
        <v>2666</v>
      </c>
      <c r="F3" s="16" t="s">
        <v>1723</v>
      </c>
      <c r="G3" s="16" t="s">
        <v>1722</v>
      </c>
      <c r="H3" s="17">
        <v>22444.708502092966</v>
      </c>
      <c r="I3" s="17">
        <v>117538.50850209297</v>
      </c>
      <c r="J3" s="17">
        <f t="shared" ref="J3:J66" si="0">I3-H3</f>
        <v>95093.8</v>
      </c>
      <c r="K3" s="17">
        <v>95093.8</v>
      </c>
      <c r="L3" s="19" t="s">
        <v>1735</v>
      </c>
      <c r="M3" s="19" t="s">
        <v>304</v>
      </c>
      <c r="N3" s="17">
        <v>0</v>
      </c>
    </row>
    <row r="4" spans="1:14">
      <c r="A4" s="16" t="s">
        <v>2665</v>
      </c>
      <c r="B4" s="16" t="s">
        <v>2664</v>
      </c>
      <c r="C4" s="16" t="s">
        <v>1676</v>
      </c>
      <c r="D4" s="16" t="s">
        <v>1676</v>
      </c>
      <c r="E4" s="16" t="s">
        <v>2663</v>
      </c>
      <c r="F4" s="16" t="s">
        <v>1723</v>
      </c>
      <c r="G4" s="16" t="s">
        <v>1722</v>
      </c>
      <c r="H4" s="17">
        <v>1589591.8307752649</v>
      </c>
      <c r="I4" s="17">
        <v>3076299.4907752648</v>
      </c>
      <c r="J4" s="17">
        <f t="shared" si="0"/>
        <v>1486707.66</v>
      </c>
      <c r="K4" s="17">
        <v>1486707.66</v>
      </c>
      <c r="L4" s="19" t="s">
        <v>226</v>
      </c>
      <c r="M4" s="19" t="s">
        <v>1223</v>
      </c>
      <c r="N4" s="17">
        <v>0</v>
      </c>
    </row>
    <row r="5" spans="1:14">
      <c r="A5" s="16" t="s">
        <v>11</v>
      </c>
      <c r="B5" s="16" t="s">
        <v>2662</v>
      </c>
      <c r="C5" s="16" t="s">
        <v>10</v>
      </c>
      <c r="D5" s="16" t="s">
        <v>10</v>
      </c>
      <c r="E5" s="16" t="s">
        <v>2661</v>
      </c>
      <c r="F5" s="16" t="s">
        <v>1723</v>
      </c>
      <c r="G5" s="16" t="s">
        <v>1722</v>
      </c>
      <c r="H5" s="17">
        <v>69566.354151290114</v>
      </c>
      <c r="I5" s="17">
        <v>196205.38930280527</v>
      </c>
      <c r="J5" s="17">
        <f t="shared" si="0"/>
        <v>126639.03515151516</v>
      </c>
      <c r="K5" s="17">
        <v>126639.03515151516</v>
      </c>
      <c r="L5" s="19" t="s">
        <v>226</v>
      </c>
      <c r="M5" s="19" t="s">
        <v>1404</v>
      </c>
      <c r="N5" s="17">
        <v>0</v>
      </c>
    </row>
    <row r="6" spans="1:14">
      <c r="A6" s="16" t="s">
        <v>506</v>
      </c>
      <c r="B6" s="16" t="s">
        <v>2660</v>
      </c>
      <c r="C6" s="16" t="s">
        <v>505</v>
      </c>
      <c r="D6" s="16" t="s">
        <v>505</v>
      </c>
      <c r="E6" s="16" t="s">
        <v>2659</v>
      </c>
      <c r="F6" s="16" t="s">
        <v>1719</v>
      </c>
      <c r="G6" s="16" t="s">
        <v>1722</v>
      </c>
      <c r="H6" s="17">
        <v>436964.69842397282</v>
      </c>
      <c r="I6" s="17">
        <v>1688279.1584239728</v>
      </c>
      <c r="J6" s="17">
        <f t="shared" si="0"/>
        <v>1251314.46</v>
      </c>
      <c r="K6" s="17">
        <v>1251314.46</v>
      </c>
      <c r="L6" s="19" t="s">
        <v>1620</v>
      </c>
      <c r="M6" s="19" t="s">
        <v>231</v>
      </c>
      <c r="N6" s="17">
        <v>0</v>
      </c>
    </row>
    <row r="7" spans="1:14">
      <c r="A7" s="16" t="s">
        <v>14</v>
      </c>
      <c r="B7" s="16" t="s">
        <v>2658</v>
      </c>
      <c r="C7" s="16" t="s">
        <v>13</v>
      </c>
      <c r="D7" s="16" t="s">
        <v>13</v>
      </c>
      <c r="E7" s="16" t="s">
        <v>2657</v>
      </c>
      <c r="F7" s="16" t="s">
        <v>1719</v>
      </c>
      <c r="G7" s="16" t="s">
        <v>1722</v>
      </c>
      <c r="H7" s="17">
        <v>25182.51323313755</v>
      </c>
      <c r="I7" s="17">
        <v>34907.661233137551</v>
      </c>
      <c r="J7" s="17">
        <f t="shared" si="0"/>
        <v>9725.148000000001</v>
      </c>
      <c r="K7" s="17">
        <v>9725.1479999999992</v>
      </c>
      <c r="L7" s="19" t="s">
        <v>1620</v>
      </c>
      <c r="M7" s="19" t="s">
        <v>231</v>
      </c>
      <c r="N7" s="17">
        <v>0</v>
      </c>
    </row>
    <row r="8" spans="1:14">
      <c r="A8" s="16" t="s">
        <v>2656</v>
      </c>
      <c r="B8" s="16" t="s">
        <v>2655</v>
      </c>
      <c r="C8" s="16" t="s">
        <v>2654</v>
      </c>
      <c r="D8" s="16" t="s">
        <v>2654</v>
      </c>
      <c r="E8" s="16" t="s">
        <v>2653</v>
      </c>
      <c r="F8" s="16" t="s">
        <v>1723</v>
      </c>
      <c r="G8" s="16" t="s">
        <v>1722</v>
      </c>
      <c r="H8" s="17">
        <v>36143.029420076622</v>
      </c>
      <c r="I8" s="17">
        <v>44761.859420076624</v>
      </c>
      <c r="J8" s="17">
        <f t="shared" si="0"/>
        <v>8618.8300000000017</v>
      </c>
      <c r="K8" s="17">
        <v>8618.83</v>
      </c>
      <c r="L8" s="19" t="s">
        <v>226</v>
      </c>
      <c r="M8" s="19" t="s">
        <v>1223</v>
      </c>
      <c r="N8" s="17">
        <v>0</v>
      </c>
    </row>
    <row r="9" spans="1:14">
      <c r="A9" s="16" t="s">
        <v>1442</v>
      </c>
      <c r="B9" s="16" t="s">
        <v>2652</v>
      </c>
      <c r="C9" s="16" t="s">
        <v>1441</v>
      </c>
      <c r="D9" s="16" t="s">
        <v>1441</v>
      </c>
      <c r="E9" s="16" t="s">
        <v>2651</v>
      </c>
      <c r="F9" s="16" t="s">
        <v>1723</v>
      </c>
      <c r="G9" s="16" t="s">
        <v>1722</v>
      </c>
      <c r="H9" s="17">
        <v>327137.61028120382</v>
      </c>
      <c r="I9" s="17">
        <v>611931.70028120384</v>
      </c>
      <c r="J9" s="17">
        <f t="shared" si="0"/>
        <v>284794.09000000003</v>
      </c>
      <c r="K9" s="17">
        <v>284794.09000000003</v>
      </c>
      <c r="L9" s="19" t="s">
        <v>1735</v>
      </c>
      <c r="M9" s="19" t="s">
        <v>1645</v>
      </c>
      <c r="N9" s="17">
        <v>0</v>
      </c>
    </row>
    <row r="10" spans="1:14">
      <c r="A10" s="16" t="s">
        <v>20</v>
      </c>
      <c r="B10" s="16" t="s">
        <v>2650</v>
      </c>
      <c r="C10" s="16" t="s">
        <v>19</v>
      </c>
      <c r="D10" s="16" t="s">
        <v>19</v>
      </c>
      <c r="E10" s="16" t="s">
        <v>2649</v>
      </c>
      <c r="F10" s="16" t="s">
        <v>1723</v>
      </c>
      <c r="G10" s="16" t="s">
        <v>1722</v>
      </c>
      <c r="H10" s="17">
        <v>891411.95330401137</v>
      </c>
      <c r="I10" s="17">
        <v>3838908.9833040112</v>
      </c>
      <c r="J10" s="17">
        <f t="shared" si="0"/>
        <v>2947497.03</v>
      </c>
      <c r="K10" s="17">
        <v>2947497.03</v>
      </c>
      <c r="L10" s="19">
        <v>0</v>
      </c>
      <c r="M10" s="19">
        <v>0</v>
      </c>
      <c r="N10" s="17">
        <v>0</v>
      </c>
    </row>
    <row r="11" spans="1:14">
      <c r="A11" s="16" t="s">
        <v>23</v>
      </c>
      <c r="B11" s="16" t="s">
        <v>2648</v>
      </c>
      <c r="C11" s="16" t="s">
        <v>22</v>
      </c>
      <c r="D11" s="16" t="s">
        <v>22</v>
      </c>
      <c r="E11" s="16" t="s">
        <v>2647</v>
      </c>
      <c r="F11" s="16" t="s">
        <v>1723</v>
      </c>
      <c r="G11" s="16" t="s">
        <v>1722</v>
      </c>
      <c r="H11" s="17">
        <v>71817.722004364579</v>
      </c>
      <c r="I11" s="17">
        <v>71817.722004364579</v>
      </c>
      <c r="J11" s="17">
        <f t="shared" si="0"/>
        <v>0</v>
      </c>
      <c r="K11" s="17">
        <v>0</v>
      </c>
      <c r="L11" s="19" t="s">
        <v>226</v>
      </c>
      <c r="M11" s="19" t="s">
        <v>304</v>
      </c>
      <c r="N11" s="17">
        <v>0</v>
      </c>
    </row>
    <row r="12" spans="1:14">
      <c r="A12" s="16" t="s">
        <v>26</v>
      </c>
      <c r="B12" s="16" t="s">
        <v>2646</v>
      </c>
      <c r="C12" s="16" t="s">
        <v>25</v>
      </c>
      <c r="D12" s="16" t="s">
        <v>25</v>
      </c>
      <c r="E12" s="16" t="s">
        <v>2645</v>
      </c>
      <c r="F12" s="16" t="s">
        <v>1723</v>
      </c>
      <c r="G12" s="16" t="s">
        <v>1722</v>
      </c>
      <c r="H12" s="17">
        <v>85760.394731810404</v>
      </c>
      <c r="I12" s="17">
        <v>85760.394731810404</v>
      </c>
      <c r="J12" s="17">
        <f t="shared" si="0"/>
        <v>0</v>
      </c>
      <c r="K12" s="17">
        <v>0</v>
      </c>
      <c r="L12" s="19" t="s">
        <v>1735</v>
      </c>
      <c r="M12" s="19" t="s">
        <v>1223</v>
      </c>
      <c r="N12" s="17">
        <v>0</v>
      </c>
    </row>
    <row r="13" spans="1:14">
      <c r="A13" s="16" t="s">
        <v>509</v>
      </c>
      <c r="B13" s="16" t="s">
        <v>2644</v>
      </c>
      <c r="C13" s="16" t="s">
        <v>508</v>
      </c>
      <c r="D13" s="16" t="s">
        <v>508</v>
      </c>
      <c r="E13" s="16" t="s">
        <v>2643</v>
      </c>
      <c r="F13" s="16" t="s">
        <v>1719</v>
      </c>
      <c r="G13" s="16" t="s">
        <v>1718</v>
      </c>
      <c r="H13" s="17">
        <v>12841.419264781161</v>
      </c>
      <c r="I13" s="17">
        <v>18345.045264781162</v>
      </c>
      <c r="J13" s="17">
        <f t="shared" si="0"/>
        <v>5503.6260000000002</v>
      </c>
      <c r="K13" s="17">
        <v>5503.6260000000002</v>
      </c>
      <c r="L13" s="19" t="s">
        <v>1620</v>
      </c>
      <c r="M13" s="19" t="s">
        <v>231</v>
      </c>
      <c r="N13" s="17">
        <v>0</v>
      </c>
    </row>
    <row r="14" spans="1:14">
      <c r="A14" s="16" t="s">
        <v>512</v>
      </c>
      <c r="B14" s="16" t="s">
        <v>2642</v>
      </c>
      <c r="C14" s="16" t="s">
        <v>511</v>
      </c>
      <c r="D14" s="16" t="s">
        <v>511</v>
      </c>
      <c r="E14" s="16" t="s">
        <v>2641</v>
      </c>
      <c r="F14" s="16" t="s">
        <v>1723</v>
      </c>
      <c r="G14" s="16" t="s">
        <v>1722</v>
      </c>
      <c r="H14" s="17">
        <v>7200013.5733916406</v>
      </c>
      <c r="I14" s="17">
        <v>14497021.515955742</v>
      </c>
      <c r="J14" s="17">
        <f t="shared" si="0"/>
        <v>7297007.9425641019</v>
      </c>
      <c r="K14" s="17">
        <v>7297007.9425641019</v>
      </c>
      <c r="L14" s="19" t="s">
        <v>226</v>
      </c>
      <c r="M14" s="19" t="s">
        <v>1645</v>
      </c>
      <c r="N14" s="17">
        <v>0</v>
      </c>
    </row>
    <row r="15" spans="1:14">
      <c r="A15" s="16" t="s">
        <v>50</v>
      </c>
      <c r="B15" s="16" t="s">
        <v>2640</v>
      </c>
      <c r="C15" s="16" t="s">
        <v>49</v>
      </c>
      <c r="D15" s="16" t="s">
        <v>49</v>
      </c>
      <c r="E15" s="16" t="s">
        <v>2639</v>
      </c>
      <c r="F15" s="16" t="s">
        <v>1723</v>
      </c>
      <c r="G15" s="16" t="s">
        <v>1722</v>
      </c>
      <c r="H15" s="17">
        <v>2629687.0014614379</v>
      </c>
      <c r="I15" s="17">
        <v>8190112.2539450983</v>
      </c>
      <c r="J15" s="17">
        <f t="shared" si="0"/>
        <v>5560425.2524836604</v>
      </c>
      <c r="K15" s="17">
        <v>5560425.2524836604</v>
      </c>
      <c r="L15" s="19" t="s">
        <v>226</v>
      </c>
      <c r="M15" s="19" t="s">
        <v>1593</v>
      </c>
      <c r="N15" s="17">
        <v>0</v>
      </c>
    </row>
    <row r="16" spans="1:14">
      <c r="A16" s="16" t="s">
        <v>515</v>
      </c>
      <c r="B16" s="16" t="s">
        <v>2638</v>
      </c>
      <c r="C16" s="16" t="s">
        <v>514</v>
      </c>
      <c r="D16" s="16" t="s">
        <v>514</v>
      </c>
      <c r="E16" s="16" t="s">
        <v>2637</v>
      </c>
      <c r="F16" s="16" t="s">
        <v>1723</v>
      </c>
      <c r="G16" s="16" t="s">
        <v>1722</v>
      </c>
      <c r="H16" s="17">
        <v>7241509.3101352118</v>
      </c>
      <c r="I16" s="17">
        <v>25927415.627115078</v>
      </c>
      <c r="J16" s="17">
        <f t="shared" si="0"/>
        <v>18685906.316979866</v>
      </c>
      <c r="K16" s="17">
        <v>18685906.316979866</v>
      </c>
      <c r="L16" s="19" t="s">
        <v>226</v>
      </c>
      <c r="M16" s="19" t="s">
        <v>1634</v>
      </c>
      <c r="N16" s="17">
        <v>0</v>
      </c>
    </row>
    <row r="17" spans="1:14">
      <c r="A17" s="16" t="s">
        <v>2636</v>
      </c>
      <c r="B17" s="16" t="s">
        <v>2635</v>
      </c>
      <c r="C17" s="16" t="s">
        <v>2634</v>
      </c>
      <c r="D17" s="16" t="s">
        <v>2634</v>
      </c>
      <c r="E17" s="16" t="s">
        <v>2633</v>
      </c>
      <c r="F17" s="16" t="s">
        <v>1723</v>
      </c>
      <c r="G17" s="16" t="s">
        <v>1722</v>
      </c>
      <c r="H17" s="17">
        <v>3284453.9748667269</v>
      </c>
      <c r="I17" s="17">
        <v>4862008.5402022973</v>
      </c>
      <c r="J17" s="17">
        <f t="shared" si="0"/>
        <v>1577554.5653355704</v>
      </c>
      <c r="K17" s="17">
        <v>1577554.5653355704</v>
      </c>
      <c r="L17" s="19" t="s">
        <v>226</v>
      </c>
      <c r="M17" s="19" t="s">
        <v>304</v>
      </c>
      <c r="N17" s="17">
        <v>0</v>
      </c>
    </row>
    <row r="18" spans="1:14">
      <c r="A18" s="16" t="s">
        <v>518</v>
      </c>
      <c r="B18" s="16" t="s">
        <v>2632</v>
      </c>
      <c r="C18" s="16" t="s">
        <v>517</v>
      </c>
      <c r="D18" s="16" t="s">
        <v>517</v>
      </c>
      <c r="E18" s="16" t="s">
        <v>2631</v>
      </c>
      <c r="F18" s="16" t="s">
        <v>1723</v>
      </c>
      <c r="G18" s="16" t="s">
        <v>1722</v>
      </c>
      <c r="H18" s="17">
        <v>8359489.588569399</v>
      </c>
      <c r="I18" s="17">
        <v>21874730.875084549</v>
      </c>
      <c r="J18" s="17">
        <f t="shared" si="0"/>
        <v>13515241.28651515</v>
      </c>
      <c r="K18" s="17">
        <v>13515241.28651515</v>
      </c>
      <c r="L18" s="19" t="s">
        <v>226</v>
      </c>
      <c r="M18" s="19" t="s">
        <v>1404</v>
      </c>
      <c r="N18" s="17">
        <v>0</v>
      </c>
    </row>
    <row r="19" spans="1:14">
      <c r="A19" s="16" t="s">
        <v>521</v>
      </c>
      <c r="B19" s="16" t="s">
        <v>2630</v>
      </c>
      <c r="C19" s="16" t="s">
        <v>520</v>
      </c>
      <c r="D19" s="16" t="s">
        <v>520</v>
      </c>
      <c r="E19" s="16" t="s">
        <v>2629</v>
      </c>
      <c r="F19" s="16" t="s">
        <v>1719</v>
      </c>
      <c r="G19" s="16" t="s">
        <v>1722</v>
      </c>
      <c r="H19" s="17">
        <v>143722.77367131354</v>
      </c>
      <c r="I19" s="17">
        <v>389744.77567131358</v>
      </c>
      <c r="J19" s="17">
        <f t="shared" si="0"/>
        <v>246022.00200000004</v>
      </c>
      <c r="K19" s="17">
        <v>246022.00200000004</v>
      </c>
      <c r="L19" s="19" t="s">
        <v>1620</v>
      </c>
      <c r="M19" s="19" t="s">
        <v>231</v>
      </c>
      <c r="N19" s="17">
        <v>0</v>
      </c>
    </row>
    <row r="20" spans="1:14">
      <c r="A20" s="16" t="s">
        <v>29</v>
      </c>
      <c r="B20" s="16" t="s">
        <v>2628</v>
      </c>
      <c r="C20" s="16" t="s">
        <v>28</v>
      </c>
      <c r="D20" s="16" t="s">
        <v>28</v>
      </c>
      <c r="E20" s="16" t="s">
        <v>2627</v>
      </c>
      <c r="F20" s="16" t="s">
        <v>1723</v>
      </c>
      <c r="G20" s="16" t="s">
        <v>1722</v>
      </c>
      <c r="H20" s="17">
        <v>430597.83442042873</v>
      </c>
      <c r="I20" s="17">
        <v>790618.80707865662</v>
      </c>
      <c r="J20" s="17">
        <f t="shared" si="0"/>
        <v>360020.9726582279</v>
      </c>
      <c r="K20" s="17">
        <v>360020.9726582279</v>
      </c>
      <c r="L20" s="19" t="s">
        <v>226</v>
      </c>
      <c r="M20" s="19" t="s">
        <v>227</v>
      </c>
      <c r="N20" s="17">
        <v>0</v>
      </c>
    </row>
    <row r="21" spans="1:14">
      <c r="A21" s="16" t="s">
        <v>950</v>
      </c>
      <c r="B21" s="16" t="s">
        <v>2626</v>
      </c>
      <c r="C21" s="16" t="s">
        <v>949</v>
      </c>
      <c r="D21" s="16" t="s">
        <v>949</v>
      </c>
      <c r="E21" s="16" t="s">
        <v>2625</v>
      </c>
      <c r="F21" s="16" t="s">
        <v>1723</v>
      </c>
      <c r="G21" s="16" t="s">
        <v>1722</v>
      </c>
      <c r="H21" s="17">
        <v>880365.8190202727</v>
      </c>
      <c r="I21" s="17">
        <v>1599640.8805354242</v>
      </c>
      <c r="J21" s="17">
        <f t="shared" si="0"/>
        <v>719275.06151515152</v>
      </c>
      <c r="K21" s="17">
        <v>719275.06151515152</v>
      </c>
      <c r="L21" s="19" t="s">
        <v>226</v>
      </c>
      <c r="M21" s="19" t="s">
        <v>1404</v>
      </c>
      <c r="N21" s="17">
        <v>0</v>
      </c>
    </row>
    <row r="22" spans="1:14">
      <c r="A22" s="16" t="s">
        <v>2624</v>
      </c>
      <c r="B22" s="16" t="s">
        <v>2623</v>
      </c>
      <c r="C22" s="16" t="s">
        <v>2622</v>
      </c>
      <c r="D22" s="16" t="s">
        <v>2622</v>
      </c>
      <c r="E22" s="16" t="s">
        <v>2621</v>
      </c>
      <c r="F22" s="16" t="s">
        <v>1723</v>
      </c>
      <c r="G22" s="16" t="s">
        <v>1722</v>
      </c>
      <c r="H22" s="17">
        <v>679392.75481649733</v>
      </c>
      <c r="I22" s="17">
        <v>1145596.1176645986</v>
      </c>
      <c r="J22" s="17">
        <f t="shared" si="0"/>
        <v>466203.3628481013</v>
      </c>
      <c r="K22" s="17">
        <v>466203.3628481013</v>
      </c>
      <c r="L22" s="19" t="s">
        <v>226</v>
      </c>
      <c r="M22" s="19" t="s">
        <v>227</v>
      </c>
      <c r="N22" s="17">
        <v>0</v>
      </c>
    </row>
    <row r="23" spans="1:14">
      <c r="A23" s="16" t="s">
        <v>35</v>
      </c>
      <c r="B23" s="16" t="s">
        <v>2620</v>
      </c>
      <c r="C23" s="16" t="s">
        <v>34</v>
      </c>
      <c r="D23" s="16" t="s">
        <v>34</v>
      </c>
      <c r="E23" s="16" t="s">
        <v>2619</v>
      </c>
      <c r="F23" s="16" t="s">
        <v>1723</v>
      </c>
      <c r="G23" s="16" t="s">
        <v>1722</v>
      </c>
      <c r="H23" s="17">
        <v>2733115.4729083972</v>
      </c>
      <c r="I23" s="17">
        <v>6097477.5367058655</v>
      </c>
      <c r="J23" s="17">
        <f t="shared" si="0"/>
        <v>3364362.0637974683</v>
      </c>
      <c r="K23" s="17">
        <v>3364362.0637974683</v>
      </c>
      <c r="L23" s="19" t="s">
        <v>226</v>
      </c>
      <c r="M23" s="19" t="s">
        <v>227</v>
      </c>
      <c r="N23" s="17">
        <v>0</v>
      </c>
    </row>
    <row r="24" spans="1:14">
      <c r="A24" s="16" t="s">
        <v>527</v>
      </c>
      <c r="B24" s="16" t="s">
        <v>2618</v>
      </c>
      <c r="C24" s="16" t="s">
        <v>526</v>
      </c>
      <c r="D24" s="16" t="s">
        <v>526</v>
      </c>
      <c r="E24" s="16" t="s">
        <v>2617</v>
      </c>
      <c r="F24" s="16" t="s">
        <v>1723</v>
      </c>
      <c r="G24" s="16" t="s">
        <v>1722</v>
      </c>
      <c r="H24" s="17">
        <v>1143494.0795388224</v>
      </c>
      <c r="I24" s="17">
        <v>2921460.3465641388</v>
      </c>
      <c r="J24" s="17">
        <f t="shared" si="0"/>
        <v>1777966.2670253164</v>
      </c>
      <c r="K24" s="17">
        <v>1777966.2670253164</v>
      </c>
      <c r="L24" s="19" t="s">
        <v>226</v>
      </c>
      <c r="M24" s="19" t="s">
        <v>227</v>
      </c>
      <c r="N24" s="17">
        <v>0</v>
      </c>
    </row>
    <row r="25" spans="1:14">
      <c r="A25" s="16" t="s">
        <v>38</v>
      </c>
      <c r="B25" s="16" t="s">
        <v>2616</v>
      </c>
      <c r="C25" s="16" t="s">
        <v>37</v>
      </c>
      <c r="D25" s="16" t="s">
        <v>37</v>
      </c>
      <c r="E25" s="16" t="s">
        <v>2615</v>
      </c>
      <c r="F25" s="16" t="s">
        <v>1723</v>
      </c>
      <c r="G25" s="16" t="s">
        <v>1722</v>
      </c>
      <c r="H25" s="17">
        <v>1173254.7932215179</v>
      </c>
      <c r="I25" s="17">
        <v>2832433.9086012649</v>
      </c>
      <c r="J25" s="17">
        <f t="shared" si="0"/>
        <v>1659179.115379747</v>
      </c>
      <c r="K25" s="17">
        <v>1659179.115379747</v>
      </c>
      <c r="L25" s="19" t="s">
        <v>226</v>
      </c>
      <c r="M25" s="19" t="s">
        <v>227</v>
      </c>
      <c r="N25" s="17">
        <v>0</v>
      </c>
    </row>
    <row r="26" spans="1:14">
      <c r="A26" s="16" t="s">
        <v>530</v>
      </c>
      <c r="B26" s="16" t="s">
        <v>2614</v>
      </c>
      <c r="C26" s="16" t="s">
        <v>529</v>
      </c>
      <c r="D26" s="16" t="s">
        <v>529</v>
      </c>
      <c r="E26" s="16" t="s">
        <v>2613</v>
      </c>
      <c r="F26" s="16" t="s">
        <v>1723</v>
      </c>
      <c r="G26" s="16" t="s">
        <v>1722</v>
      </c>
      <c r="H26" s="17">
        <v>428437.31829024514</v>
      </c>
      <c r="I26" s="17">
        <v>700988.18354340969</v>
      </c>
      <c r="J26" s="17">
        <f t="shared" si="0"/>
        <v>272550.86525316455</v>
      </c>
      <c r="K26" s="17">
        <v>272550.86525316455</v>
      </c>
      <c r="L26" s="19" t="s">
        <v>226</v>
      </c>
      <c r="M26" s="19" t="s">
        <v>227</v>
      </c>
      <c r="N26" s="17">
        <v>0</v>
      </c>
    </row>
    <row r="27" spans="1:14">
      <c r="A27" s="16" t="s">
        <v>533</v>
      </c>
      <c r="B27" s="16" t="s">
        <v>2612</v>
      </c>
      <c r="C27" s="16" t="s">
        <v>532</v>
      </c>
      <c r="D27" s="16" t="s">
        <v>532</v>
      </c>
      <c r="E27" s="16" t="s">
        <v>2611</v>
      </c>
      <c r="F27" s="16" t="s">
        <v>1723</v>
      </c>
      <c r="G27" s="16" t="s">
        <v>1722</v>
      </c>
      <c r="H27" s="17">
        <v>15576985.110381179</v>
      </c>
      <c r="I27" s="17">
        <v>37360922.157912828</v>
      </c>
      <c r="J27" s="17">
        <f t="shared" si="0"/>
        <v>21783937.047531649</v>
      </c>
      <c r="K27" s="17">
        <v>21783937.047531649</v>
      </c>
      <c r="L27" s="19" t="s">
        <v>226</v>
      </c>
      <c r="M27" s="19" t="s">
        <v>227</v>
      </c>
      <c r="N27" s="17">
        <v>0</v>
      </c>
    </row>
    <row r="28" spans="1:14">
      <c r="A28" s="16" t="s">
        <v>536</v>
      </c>
      <c r="B28" s="16" t="s">
        <v>2610</v>
      </c>
      <c r="C28" s="16" t="s">
        <v>535</v>
      </c>
      <c r="D28" s="16" t="s">
        <v>535</v>
      </c>
      <c r="E28" s="16" t="s">
        <v>2609</v>
      </c>
      <c r="F28" s="16" t="s">
        <v>1719</v>
      </c>
      <c r="G28" s="16" t="s">
        <v>1718</v>
      </c>
      <c r="H28" s="17">
        <v>41536.406737303827</v>
      </c>
      <c r="I28" s="17">
        <v>60623.383419546815</v>
      </c>
      <c r="J28" s="17">
        <f t="shared" si="0"/>
        <v>19086.976682242988</v>
      </c>
      <c r="K28" s="17">
        <v>19086.976682242992</v>
      </c>
      <c r="L28" s="19" t="s">
        <v>1620</v>
      </c>
      <c r="M28" s="19" t="s">
        <v>1645</v>
      </c>
      <c r="N28" s="17">
        <v>0</v>
      </c>
    </row>
    <row r="29" spans="1:14">
      <c r="A29" s="16" t="s">
        <v>539</v>
      </c>
      <c r="B29" s="16" t="s">
        <v>2608</v>
      </c>
      <c r="C29" s="16" t="s">
        <v>538</v>
      </c>
      <c r="D29" s="16" t="s">
        <v>538</v>
      </c>
      <c r="E29" s="16" t="s">
        <v>2607</v>
      </c>
      <c r="F29" s="16" t="s">
        <v>1719</v>
      </c>
      <c r="G29" s="16" t="s">
        <v>1722</v>
      </c>
      <c r="H29" s="17">
        <v>1478.7239866437926</v>
      </c>
      <c r="I29" s="17">
        <v>4079.5883344698796</v>
      </c>
      <c r="J29" s="17">
        <f t="shared" si="0"/>
        <v>2600.8643478260869</v>
      </c>
      <c r="K29" s="17">
        <v>2600.8643478260869</v>
      </c>
      <c r="L29" s="19" t="s">
        <v>1529</v>
      </c>
      <c r="M29" s="19" t="s">
        <v>304</v>
      </c>
      <c r="N29" s="17">
        <v>0</v>
      </c>
    </row>
    <row r="30" spans="1:14">
      <c r="A30" s="16" t="s">
        <v>1225</v>
      </c>
      <c r="B30" s="16" t="s">
        <v>2606</v>
      </c>
      <c r="C30" s="16" t="s">
        <v>1224</v>
      </c>
      <c r="D30" s="16" t="s">
        <v>1224</v>
      </c>
      <c r="E30" s="16" t="s">
        <v>2605</v>
      </c>
      <c r="F30" s="16" t="s">
        <v>1719</v>
      </c>
      <c r="G30" s="16" t="s">
        <v>1722</v>
      </c>
      <c r="H30" s="17">
        <v>1675809.8880709857</v>
      </c>
      <c r="I30" s="17">
        <v>111018947.59077172</v>
      </c>
      <c r="J30" s="17">
        <f>I30-H30-N30</f>
        <v>53801502.702700734</v>
      </c>
      <c r="K30" s="17">
        <v>109343137.70270073</v>
      </c>
      <c r="L30" s="19" t="s">
        <v>1667</v>
      </c>
      <c r="M30" s="19" t="s">
        <v>495</v>
      </c>
      <c r="N30" s="17">
        <v>55541635</v>
      </c>
    </row>
    <row r="31" spans="1:14">
      <c r="A31" s="16" t="s">
        <v>542</v>
      </c>
      <c r="B31" s="16" t="s">
        <v>2604</v>
      </c>
      <c r="C31" s="16" t="s">
        <v>541</v>
      </c>
      <c r="D31" s="16" t="s">
        <v>541</v>
      </c>
      <c r="E31" s="16" t="s">
        <v>2603</v>
      </c>
      <c r="F31" s="16" t="s">
        <v>1723</v>
      </c>
      <c r="G31" s="16" t="s">
        <v>1718</v>
      </c>
      <c r="H31" s="17">
        <v>185645.47806687909</v>
      </c>
      <c r="I31" s="17">
        <v>777999.23909993691</v>
      </c>
      <c r="J31" s="17">
        <f t="shared" si="0"/>
        <v>592353.76103305782</v>
      </c>
      <c r="K31" s="17">
        <v>592353.76103305782</v>
      </c>
      <c r="L31" s="19" t="s">
        <v>1529</v>
      </c>
      <c r="M31" s="19" t="s">
        <v>231</v>
      </c>
      <c r="N31" s="17">
        <v>0</v>
      </c>
    </row>
    <row r="32" spans="1:14">
      <c r="A32" s="16" t="s">
        <v>1412</v>
      </c>
      <c r="B32" s="16" t="s">
        <v>2602</v>
      </c>
      <c r="C32" s="16" t="s">
        <v>1411</v>
      </c>
      <c r="D32" s="16" t="s">
        <v>1411</v>
      </c>
      <c r="E32" s="16" t="s">
        <v>2601</v>
      </c>
      <c r="F32" s="16" t="s">
        <v>1723</v>
      </c>
      <c r="G32" s="16" t="s">
        <v>1722</v>
      </c>
      <c r="H32" s="17">
        <v>16707.684897967003</v>
      </c>
      <c r="I32" s="17">
        <v>23392.334265055611</v>
      </c>
      <c r="J32" s="17">
        <f t="shared" si="0"/>
        <v>6684.6493670886084</v>
      </c>
      <c r="K32" s="17">
        <v>6684.6493670886075</v>
      </c>
      <c r="L32" s="19" t="s">
        <v>226</v>
      </c>
      <c r="M32" s="19" t="s">
        <v>227</v>
      </c>
      <c r="N32" s="17">
        <v>0</v>
      </c>
    </row>
    <row r="33" spans="1:14">
      <c r="A33" s="16" t="s">
        <v>545</v>
      </c>
      <c r="B33" s="16" t="s">
        <v>2600</v>
      </c>
      <c r="C33" s="16" t="s">
        <v>544</v>
      </c>
      <c r="D33" s="16" t="s">
        <v>544</v>
      </c>
      <c r="E33" s="16" t="s">
        <v>2599</v>
      </c>
      <c r="F33" s="16" t="s">
        <v>1723</v>
      </c>
      <c r="G33" s="16" t="s">
        <v>1722</v>
      </c>
      <c r="H33" s="17">
        <v>1914623.7737282307</v>
      </c>
      <c r="I33" s="17">
        <v>3590857.7260067118</v>
      </c>
      <c r="J33" s="17">
        <f t="shared" si="0"/>
        <v>1676233.9522784811</v>
      </c>
      <c r="K33" s="17">
        <v>1676233.9522784811</v>
      </c>
      <c r="L33" s="19" t="s">
        <v>226</v>
      </c>
      <c r="M33" s="19" t="s">
        <v>314</v>
      </c>
      <c r="N33" s="17">
        <v>0</v>
      </c>
    </row>
    <row r="34" spans="1:14">
      <c r="A34" s="16" t="s">
        <v>548</v>
      </c>
      <c r="B34" s="16" t="s">
        <v>2598</v>
      </c>
      <c r="C34" s="16" t="s">
        <v>547</v>
      </c>
      <c r="D34" s="16" t="s">
        <v>547</v>
      </c>
      <c r="E34" s="16" t="s">
        <v>2597</v>
      </c>
      <c r="F34" s="16" t="s">
        <v>1723</v>
      </c>
      <c r="G34" s="16" t="s">
        <v>1722</v>
      </c>
      <c r="H34" s="17">
        <v>-5808.1850232183933</v>
      </c>
      <c r="I34" s="17">
        <v>2773800.3929933105</v>
      </c>
      <c r="J34" s="17">
        <f t="shared" si="0"/>
        <v>2779608.5780165289</v>
      </c>
      <c r="K34" s="17">
        <v>2779608.5780165289</v>
      </c>
      <c r="L34" s="19" t="s">
        <v>1529</v>
      </c>
      <c r="M34" s="19" t="s">
        <v>231</v>
      </c>
      <c r="N34" s="17">
        <v>0</v>
      </c>
    </row>
    <row r="35" spans="1:14">
      <c r="A35" s="16" t="s">
        <v>551</v>
      </c>
      <c r="B35" s="16" t="s">
        <v>2596</v>
      </c>
      <c r="C35" s="16" t="s">
        <v>550</v>
      </c>
      <c r="D35" s="16" t="s">
        <v>550</v>
      </c>
      <c r="E35" s="16" t="s">
        <v>2595</v>
      </c>
      <c r="F35" s="16" t="s">
        <v>1723</v>
      </c>
      <c r="G35" s="16" t="s">
        <v>1718</v>
      </c>
      <c r="H35" s="17">
        <v>14660.224932267538</v>
      </c>
      <c r="I35" s="17">
        <v>22698.305257470791</v>
      </c>
      <c r="J35" s="17">
        <f t="shared" si="0"/>
        <v>8038.0803252032529</v>
      </c>
      <c r="K35" s="17">
        <v>8038.0803252032529</v>
      </c>
      <c r="L35" s="19" t="s">
        <v>1620</v>
      </c>
      <c r="M35" s="19" t="s">
        <v>1538</v>
      </c>
      <c r="N35" s="17">
        <v>0</v>
      </c>
    </row>
    <row r="36" spans="1:14">
      <c r="A36" s="16" t="s">
        <v>554</v>
      </c>
      <c r="B36" s="16" t="s">
        <v>2594</v>
      </c>
      <c r="C36" s="16" t="s">
        <v>553</v>
      </c>
      <c r="D36" s="16" t="s">
        <v>553</v>
      </c>
      <c r="E36" s="16" t="s">
        <v>2593</v>
      </c>
      <c r="F36" s="16" t="s">
        <v>1719</v>
      </c>
      <c r="G36" s="16" t="s">
        <v>1718</v>
      </c>
      <c r="H36" s="17">
        <v>180554.41853591168</v>
      </c>
      <c r="I36" s="17">
        <v>320286.74936924502</v>
      </c>
      <c r="J36" s="17">
        <f t="shared" si="0"/>
        <v>139732.33083333334</v>
      </c>
      <c r="K36" s="17">
        <v>139732.33083333334</v>
      </c>
      <c r="L36" s="19" t="s">
        <v>1529</v>
      </c>
      <c r="M36" s="19" t="s">
        <v>1538</v>
      </c>
      <c r="N36" s="17">
        <v>0</v>
      </c>
    </row>
    <row r="37" spans="1:14">
      <c r="A37" s="16" t="s">
        <v>557</v>
      </c>
      <c r="B37" s="16" t="s">
        <v>2592</v>
      </c>
      <c r="C37" s="16" t="s">
        <v>556</v>
      </c>
      <c r="D37" s="16" t="s">
        <v>556</v>
      </c>
      <c r="E37" s="16" t="s">
        <v>2591</v>
      </c>
      <c r="F37" s="16" t="s">
        <v>1719</v>
      </c>
      <c r="G37" s="16" t="s">
        <v>1718</v>
      </c>
      <c r="H37" s="17">
        <v>16043.833178516659</v>
      </c>
      <c r="I37" s="17">
        <v>23015.512178516659</v>
      </c>
      <c r="J37" s="17">
        <f t="shared" si="0"/>
        <v>6971.6790000000001</v>
      </c>
      <c r="K37" s="17">
        <v>6971.6790000000001</v>
      </c>
      <c r="L37" s="19" t="s">
        <v>1620</v>
      </c>
      <c r="M37" s="19" t="s">
        <v>231</v>
      </c>
      <c r="N37" s="17">
        <v>0</v>
      </c>
    </row>
    <row r="38" spans="1:14">
      <c r="A38" s="16" t="s">
        <v>560</v>
      </c>
      <c r="B38" s="16" t="s">
        <v>2590</v>
      </c>
      <c r="C38" s="16" t="s">
        <v>559</v>
      </c>
      <c r="D38" s="16" t="s">
        <v>559</v>
      </c>
      <c r="E38" s="16" t="s">
        <v>2589</v>
      </c>
      <c r="F38" s="16" t="s">
        <v>1723</v>
      </c>
      <c r="G38" s="16" t="s">
        <v>1722</v>
      </c>
      <c r="H38" s="17">
        <v>1179.5075359589609</v>
      </c>
      <c r="I38" s="17">
        <v>51355.865186965668</v>
      </c>
      <c r="J38" s="17">
        <f t="shared" si="0"/>
        <v>50176.357651006707</v>
      </c>
      <c r="K38" s="17">
        <v>50176.357651006707</v>
      </c>
      <c r="L38" s="19" t="s">
        <v>226</v>
      </c>
      <c r="M38" s="19" t="s">
        <v>1634</v>
      </c>
      <c r="N38" s="17">
        <v>0</v>
      </c>
    </row>
    <row r="39" spans="1:14">
      <c r="A39" s="16" t="s">
        <v>563</v>
      </c>
      <c r="B39" s="16" t="s">
        <v>2588</v>
      </c>
      <c r="C39" s="16" t="s">
        <v>562</v>
      </c>
      <c r="D39" s="16" t="s">
        <v>562</v>
      </c>
      <c r="E39" s="16" t="s">
        <v>2587</v>
      </c>
      <c r="F39" s="16" t="s">
        <v>1723</v>
      </c>
      <c r="G39" s="16" t="s">
        <v>1722</v>
      </c>
      <c r="H39" s="17">
        <v>782546.64929386997</v>
      </c>
      <c r="I39" s="17">
        <v>1816016.43929387</v>
      </c>
      <c r="J39" s="17">
        <f t="shared" si="0"/>
        <v>1033469.79</v>
      </c>
      <c r="K39" s="17">
        <v>1033469.79</v>
      </c>
      <c r="L39" s="19" t="s">
        <v>226</v>
      </c>
      <c r="M39" s="19" t="s">
        <v>1223</v>
      </c>
      <c r="N39" s="17">
        <v>0</v>
      </c>
    </row>
    <row r="40" spans="1:14">
      <c r="A40" s="16" t="s">
        <v>1418</v>
      </c>
      <c r="B40" s="16" t="s">
        <v>2586</v>
      </c>
      <c r="C40" s="16" t="s">
        <v>1417</v>
      </c>
      <c r="D40" s="16" t="s">
        <v>1417</v>
      </c>
      <c r="E40" s="16" t="s">
        <v>2585</v>
      </c>
      <c r="F40" s="16" t="s">
        <v>1723</v>
      </c>
      <c r="G40" s="16" t="s">
        <v>1722</v>
      </c>
      <c r="H40" s="17">
        <v>55775.691106581973</v>
      </c>
      <c r="I40" s="17">
        <v>85098.991106581976</v>
      </c>
      <c r="J40" s="17">
        <f t="shared" si="0"/>
        <v>29323.300000000003</v>
      </c>
      <c r="K40" s="17">
        <v>29323.3</v>
      </c>
      <c r="L40" s="19" t="s">
        <v>226</v>
      </c>
      <c r="M40" s="19" t="s">
        <v>1223</v>
      </c>
      <c r="N40" s="17">
        <v>0</v>
      </c>
    </row>
    <row r="41" spans="1:14">
      <c r="A41" s="16" t="s">
        <v>566</v>
      </c>
      <c r="B41" s="16" t="s">
        <v>2584</v>
      </c>
      <c r="C41" s="16" t="s">
        <v>565</v>
      </c>
      <c r="D41" s="16" t="s">
        <v>565</v>
      </c>
      <c r="E41" s="16" t="s">
        <v>2583</v>
      </c>
      <c r="F41" s="16" t="s">
        <v>1723</v>
      </c>
      <c r="G41" s="16" t="s">
        <v>1722</v>
      </c>
      <c r="H41" s="17">
        <v>9714534.0266712494</v>
      </c>
      <c r="I41" s="17">
        <v>20584030.290295411</v>
      </c>
      <c r="J41" s="17">
        <f t="shared" si="0"/>
        <v>10869496.263624161</v>
      </c>
      <c r="K41" s="17">
        <v>10869496.263624161</v>
      </c>
      <c r="L41" s="19" t="s">
        <v>226</v>
      </c>
      <c r="M41" s="19" t="s">
        <v>304</v>
      </c>
      <c r="N41" s="17">
        <v>0</v>
      </c>
    </row>
    <row r="42" spans="1:14">
      <c r="A42" s="16" t="s">
        <v>569</v>
      </c>
      <c r="B42" s="16" t="s">
        <v>2582</v>
      </c>
      <c r="C42" s="16" t="s">
        <v>568</v>
      </c>
      <c r="D42" s="16" t="s">
        <v>568</v>
      </c>
      <c r="E42" s="16" t="s">
        <v>2581</v>
      </c>
      <c r="F42" s="16" t="s">
        <v>1723</v>
      </c>
      <c r="G42" s="16" t="s">
        <v>1722</v>
      </c>
      <c r="H42" s="17">
        <v>7302431.8955405056</v>
      </c>
      <c r="I42" s="17">
        <v>28979403.828661311</v>
      </c>
      <c r="J42" s="17">
        <f t="shared" si="0"/>
        <v>21676971.933120806</v>
      </c>
      <c r="K42" s="17">
        <v>21676971.933120806</v>
      </c>
      <c r="L42" s="19" t="s">
        <v>226</v>
      </c>
      <c r="M42" s="19" t="s">
        <v>304</v>
      </c>
      <c r="N42" s="17">
        <v>0</v>
      </c>
    </row>
    <row r="43" spans="1:14">
      <c r="A43" s="16" t="s">
        <v>572</v>
      </c>
      <c r="B43" s="16" t="s">
        <v>2580</v>
      </c>
      <c r="C43" s="16" t="s">
        <v>571</v>
      </c>
      <c r="D43" s="16" t="s">
        <v>571</v>
      </c>
      <c r="E43" s="16" t="s">
        <v>2579</v>
      </c>
      <c r="F43" s="16" t="s">
        <v>1723</v>
      </c>
      <c r="G43" s="16" t="s">
        <v>1722</v>
      </c>
      <c r="H43" s="17">
        <v>4980990.3208911996</v>
      </c>
      <c r="I43" s="17">
        <v>12035596.881394554</v>
      </c>
      <c r="J43" s="17">
        <f t="shared" si="0"/>
        <v>7054606.5605033543</v>
      </c>
      <c r="K43" s="17">
        <v>7054606.5605033543</v>
      </c>
      <c r="L43" s="19" t="s">
        <v>226</v>
      </c>
      <c r="M43" s="19" t="s">
        <v>304</v>
      </c>
      <c r="N43" s="17">
        <v>0</v>
      </c>
    </row>
    <row r="44" spans="1:14">
      <c r="A44" s="16" t="s">
        <v>575</v>
      </c>
      <c r="B44" s="16" t="s">
        <v>2578</v>
      </c>
      <c r="C44" s="16" t="s">
        <v>574</v>
      </c>
      <c r="D44" s="16" t="s">
        <v>574</v>
      </c>
      <c r="E44" s="16" t="s">
        <v>2577</v>
      </c>
      <c r="F44" s="16" t="s">
        <v>1723</v>
      </c>
      <c r="G44" s="16" t="s">
        <v>1722</v>
      </c>
      <c r="H44" s="17">
        <v>1006958.6793270697</v>
      </c>
      <c r="I44" s="17">
        <v>1851149.4372129757</v>
      </c>
      <c r="J44" s="17">
        <f t="shared" si="0"/>
        <v>844190.75788590603</v>
      </c>
      <c r="K44" s="17">
        <v>844190.75788590603</v>
      </c>
      <c r="L44" s="19" t="s">
        <v>226</v>
      </c>
      <c r="M44" s="19" t="s">
        <v>304</v>
      </c>
      <c r="N44" s="17">
        <v>0</v>
      </c>
    </row>
    <row r="45" spans="1:14">
      <c r="A45" s="16" t="s">
        <v>578</v>
      </c>
      <c r="B45" s="16" t="s">
        <v>2576</v>
      </c>
      <c r="C45" s="16" t="s">
        <v>577</v>
      </c>
      <c r="D45" s="16" t="s">
        <v>577</v>
      </c>
      <c r="E45" s="16" t="s">
        <v>2575</v>
      </c>
      <c r="F45" s="16" t="s">
        <v>1723</v>
      </c>
      <c r="G45" s="16" t="s">
        <v>1722</v>
      </c>
      <c r="H45" s="17">
        <v>7420412.6249640575</v>
      </c>
      <c r="I45" s="17">
        <v>14229392.50878956</v>
      </c>
      <c r="J45" s="17">
        <f t="shared" si="0"/>
        <v>6808979.8838255024</v>
      </c>
      <c r="K45" s="17">
        <v>6808979.8838255024</v>
      </c>
      <c r="L45" s="19" t="s">
        <v>226</v>
      </c>
      <c r="M45" s="19" t="s">
        <v>304</v>
      </c>
      <c r="N45" s="17">
        <v>0</v>
      </c>
    </row>
    <row r="46" spans="1:14">
      <c r="A46" s="16" t="s">
        <v>581</v>
      </c>
      <c r="B46" s="16" t="s">
        <v>2574</v>
      </c>
      <c r="C46" s="16" t="s">
        <v>580</v>
      </c>
      <c r="D46" s="16" t="s">
        <v>580</v>
      </c>
      <c r="E46" s="16" t="s">
        <v>2573</v>
      </c>
      <c r="F46" s="16" t="s">
        <v>1723</v>
      </c>
      <c r="G46" s="16" t="s">
        <v>1722</v>
      </c>
      <c r="H46" s="17">
        <v>572514529.39368582</v>
      </c>
      <c r="I46" s="17">
        <v>611945199.33814895</v>
      </c>
      <c r="J46" s="17">
        <f t="shared" si="0"/>
        <v>39430669.944463134</v>
      </c>
      <c r="K46" s="17">
        <v>39430669.944463082</v>
      </c>
      <c r="L46" s="19" t="s">
        <v>226</v>
      </c>
      <c r="M46" s="19" t="s">
        <v>304</v>
      </c>
      <c r="N46" s="17">
        <v>0</v>
      </c>
    </row>
    <row r="47" spans="1:14">
      <c r="A47" s="16" t="s">
        <v>56</v>
      </c>
      <c r="B47" s="16" t="s">
        <v>2572</v>
      </c>
      <c r="C47" s="16" t="s">
        <v>55</v>
      </c>
      <c r="D47" s="16" t="s">
        <v>55</v>
      </c>
      <c r="E47" s="16" t="s">
        <v>2571</v>
      </c>
      <c r="F47" s="16" t="s">
        <v>1723</v>
      </c>
      <c r="G47" s="16" t="s">
        <v>1722</v>
      </c>
      <c r="H47" s="17">
        <v>97659.095287924749</v>
      </c>
      <c r="I47" s="17">
        <v>97659.095287924749</v>
      </c>
      <c r="J47" s="17">
        <f t="shared" si="0"/>
        <v>0</v>
      </c>
      <c r="K47" s="17">
        <v>0</v>
      </c>
      <c r="L47" s="19" t="s">
        <v>1735</v>
      </c>
      <c r="M47" s="19" t="s">
        <v>1223</v>
      </c>
      <c r="N47" s="17">
        <v>0</v>
      </c>
    </row>
    <row r="48" spans="1:14">
      <c r="A48" s="16" t="s">
        <v>584</v>
      </c>
      <c r="B48" s="16" t="s">
        <v>2570</v>
      </c>
      <c r="C48" s="16" t="s">
        <v>583</v>
      </c>
      <c r="D48" s="16" t="s">
        <v>583</v>
      </c>
      <c r="E48" s="16" t="s">
        <v>2569</v>
      </c>
      <c r="F48" s="16" t="s">
        <v>1723</v>
      </c>
      <c r="G48" s="16" t="s">
        <v>1722</v>
      </c>
      <c r="H48" s="17">
        <v>25267.718313436428</v>
      </c>
      <c r="I48" s="17">
        <v>25267.718313436428</v>
      </c>
      <c r="J48" s="17">
        <f t="shared" si="0"/>
        <v>0</v>
      </c>
      <c r="K48" s="17">
        <v>0</v>
      </c>
      <c r="L48" s="19" t="s">
        <v>1735</v>
      </c>
      <c r="M48" s="19" t="s">
        <v>304</v>
      </c>
      <c r="N48" s="17">
        <v>0</v>
      </c>
    </row>
    <row r="49" spans="1:14">
      <c r="A49" s="16" t="s">
        <v>587</v>
      </c>
      <c r="B49" s="16" t="s">
        <v>2568</v>
      </c>
      <c r="C49" s="16" t="s">
        <v>586</v>
      </c>
      <c r="D49" s="16" t="s">
        <v>586</v>
      </c>
      <c r="E49" s="16" t="s">
        <v>2567</v>
      </c>
      <c r="F49" s="16" t="s">
        <v>1723</v>
      </c>
      <c r="G49" s="16" t="s">
        <v>1722</v>
      </c>
      <c r="H49" s="17">
        <v>326797.57132759574</v>
      </c>
      <c r="I49" s="17">
        <v>326797.57132759574</v>
      </c>
      <c r="J49" s="17">
        <f t="shared" si="0"/>
        <v>0</v>
      </c>
      <c r="K49" s="17">
        <v>0</v>
      </c>
      <c r="L49" s="19" t="s">
        <v>1735</v>
      </c>
      <c r="M49" s="19" t="s">
        <v>304</v>
      </c>
      <c r="N49" s="17">
        <v>0</v>
      </c>
    </row>
    <row r="50" spans="1:14">
      <c r="A50" s="16" t="s">
        <v>1058</v>
      </c>
      <c r="B50" s="16" t="s">
        <v>2566</v>
      </c>
      <c r="C50" s="16" t="s">
        <v>1057</v>
      </c>
      <c r="D50" s="16" t="s">
        <v>1057</v>
      </c>
      <c r="E50" s="16" t="s">
        <v>1059</v>
      </c>
      <c r="F50" s="16" t="s">
        <v>1723</v>
      </c>
      <c r="G50" s="16" t="s">
        <v>1722</v>
      </c>
      <c r="H50" s="17">
        <v>15987592.993647665</v>
      </c>
      <c r="I50" s="17">
        <v>33132422.660392631</v>
      </c>
      <c r="J50" s="17">
        <f t="shared" si="0"/>
        <v>17144829.666744966</v>
      </c>
      <c r="K50" s="17">
        <v>17144829.666744966</v>
      </c>
      <c r="L50" s="19" t="s">
        <v>226</v>
      </c>
      <c r="M50" s="19" t="s">
        <v>304</v>
      </c>
      <c r="N50" s="17">
        <v>0</v>
      </c>
    </row>
    <row r="51" spans="1:14">
      <c r="A51" s="16" t="s">
        <v>59</v>
      </c>
      <c r="B51" s="16" t="s">
        <v>2565</v>
      </c>
      <c r="C51" s="16" t="s">
        <v>58</v>
      </c>
      <c r="D51" s="16" t="s">
        <v>58</v>
      </c>
      <c r="E51" s="16" t="s">
        <v>2563</v>
      </c>
      <c r="F51" s="16" t="s">
        <v>1723</v>
      </c>
      <c r="G51" s="16" t="s">
        <v>1722</v>
      </c>
      <c r="H51" s="17">
        <v>191249566.21546102</v>
      </c>
      <c r="I51" s="17">
        <v>319570174.04781395</v>
      </c>
      <c r="J51" s="17">
        <f t="shared" si="0"/>
        <v>128320607.83235294</v>
      </c>
      <c r="K51" s="17">
        <v>128320607.83235295</v>
      </c>
      <c r="L51" s="19" t="s">
        <v>1824</v>
      </c>
      <c r="M51" s="19" t="s">
        <v>227</v>
      </c>
      <c r="N51" s="17">
        <v>0</v>
      </c>
    </row>
    <row r="52" spans="1:14">
      <c r="A52" s="16" t="s">
        <v>62</v>
      </c>
      <c r="B52" s="16" t="s">
        <v>2564</v>
      </c>
      <c r="C52" s="16" t="s">
        <v>61</v>
      </c>
      <c r="D52" s="16" t="s">
        <v>61</v>
      </c>
      <c r="E52" s="16" t="s">
        <v>2563</v>
      </c>
      <c r="F52" s="16" t="s">
        <v>1723</v>
      </c>
      <c r="G52" s="16" t="s">
        <v>1722</v>
      </c>
      <c r="H52" s="17">
        <v>-6920342.7314358568</v>
      </c>
      <c r="I52" s="17">
        <v>897383.66689747688</v>
      </c>
      <c r="J52" s="17">
        <f t="shared" si="0"/>
        <v>7817726.3983333334</v>
      </c>
      <c r="K52" s="17">
        <v>7817726.3983333334</v>
      </c>
      <c r="L52" s="19" t="s">
        <v>1824</v>
      </c>
      <c r="M52" s="19" t="s">
        <v>227</v>
      </c>
      <c r="N52" s="17">
        <v>0</v>
      </c>
    </row>
    <row r="53" spans="1:14">
      <c r="A53" s="16" t="s">
        <v>596</v>
      </c>
      <c r="B53" s="16" t="s">
        <v>2562</v>
      </c>
      <c r="C53" s="16" t="s">
        <v>595</v>
      </c>
      <c r="D53" s="16" t="s">
        <v>595</v>
      </c>
      <c r="E53" s="16" t="s">
        <v>2561</v>
      </c>
      <c r="F53" s="16" t="s">
        <v>1719</v>
      </c>
      <c r="G53" s="16" t="s">
        <v>1722</v>
      </c>
      <c r="H53" s="17">
        <v>-2596691.725327326</v>
      </c>
      <c r="I53" s="17">
        <v>1398686.3326726744</v>
      </c>
      <c r="J53" s="17">
        <f>I53-H53-N53</f>
        <v>597628.09800000023</v>
      </c>
      <c r="K53" s="17">
        <v>3995378.0580000002</v>
      </c>
      <c r="L53" s="19" t="s">
        <v>1620</v>
      </c>
      <c r="M53" s="19" t="s">
        <v>231</v>
      </c>
      <c r="N53" s="17">
        <v>3397749.96</v>
      </c>
    </row>
    <row r="54" spans="1:14">
      <c r="A54" s="16" t="s">
        <v>1421</v>
      </c>
      <c r="B54" s="16" t="s">
        <v>2560</v>
      </c>
      <c r="C54" s="16" t="s">
        <v>1420</v>
      </c>
      <c r="D54" s="16" t="s">
        <v>1420</v>
      </c>
      <c r="E54" s="16" t="s">
        <v>2559</v>
      </c>
      <c r="F54" s="16" t="s">
        <v>1723</v>
      </c>
      <c r="G54" s="16" t="s">
        <v>1722</v>
      </c>
      <c r="H54" s="17">
        <v>86173.515181479539</v>
      </c>
      <c r="I54" s="17">
        <v>106968.94385236561</v>
      </c>
      <c r="J54" s="17">
        <f t="shared" si="0"/>
        <v>20795.428670886075</v>
      </c>
      <c r="K54" s="17">
        <v>20795.428670886075</v>
      </c>
      <c r="L54" s="19" t="s">
        <v>226</v>
      </c>
      <c r="M54" s="19" t="s">
        <v>314</v>
      </c>
      <c r="N54" s="17">
        <v>0</v>
      </c>
    </row>
    <row r="55" spans="1:14">
      <c r="A55" s="16" t="s">
        <v>71</v>
      </c>
      <c r="B55" s="16" t="s">
        <v>2558</v>
      </c>
      <c r="C55" s="16" t="s">
        <v>70</v>
      </c>
      <c r="D55" s="16" t="s">
        <v>70</v>
      </c>
      <c r="E55" s="16" t="s">
        <v>2557</v>
      </c>
      <c r="F55" s="16" t="s">
        <v>1723</v>
      </c>
      <c r="G55" s="16" t="s">
        <v>1722</v>
      </c>
      <c r="H55" s="17">
        <v>2871036.142598358</v>
      </c>
      <c r="I55" s="17">
        <v>6450637.5068388646</v>
      </c>
      <c r="J55" s="17">
        <f t="shared" si="0"/>
        <v>3579601.3642405067</v>
      </c>
      <c r="K55" s="17">
        <v>3579601.3642405067</v>
      </c>
      <c r="L55" s="19" t="s">
        <v>226</v>
      </c>
      <c r="M55" s="19" t="s">
        <v>314</v>
      </c>
      <c r="N55" s="17">
        <v>0</v>
      </c>
    </row>
    <row r="56" spans="1:14">
      <c r="A56" s="16" t="s">
        <v>602</v>
      </c>
      <c r="B56" s="16" t="s">
        <v>2556</v>
      </c>
      <c r="C56" s="16" t="s">
        <v>601</v>
      </c>
      <c r="D56" s="16" t="s">
        <v>601</v>
      </c>
      <c r="E56" s="16" t="s">
        <v>2555</v>
      </c>
      <c r="F56" s="16" t="s">
        <v>1723</v>
      </c>
      <c r="G56" s="16" t="s">
        <v>1722</v>
      </c>
      <c r="H56" s="17">
        <v>5902079.0416108081</v>
      </c>
      <c r="I56" s="17">
        <v>13111832.018021066</v>
      </c>
      <c r="J56" s="17">
        <f t="shared" si="0"/>
        <v>7209752.9764102576</v>
      </c>
      <c r="K56" s="17">
        <v>7209752.9764102576</v>
      </c>
      <c r="L56" s="19" t="s">
        <v>226</v>
      </c>
      <c r="M56" s="19" t="s">
        <v>1645</v>
      </c>
      <c r="N56" s="17">
        <v>0</v>
      </c>
    </row>
    <row r="57" spans="1:14">
      <c r="A57" s="16" t="s">
        <v>605</v>
      </c>
      <c r="B57" s="16" t="s">
        <v>2554</v>
      </c>
      <c r="C57" s="16" t="s">
        <v>604</v>
      </c>
      <c r="D57" s="16" t="s">
        <v>604</v>
      </c>
      <c r="E57" s="16" t="s">
        <v>2553</v>
      </c>
      <c r="F57" s="16" t="s">
        <v>1719</v>
      </c>
      <c r="G57" s="16" t="s">
        <v>1722</v>
      </c>
      <c r="H57" s="17">
        <v>2568869.6477741189</v>
      </c>
      <c r="I57" s="17">
        <v>5753637.8477741191</v>
      </c>
      <c r="J57" s="17">
        <f t="shared" si="0"/>
        <v>3184768.2</v>
      </c>
      <c r="K57" s="17">
        <v>3184768.2</v>
      </c>
      <c r="L57" s="19" t="s">
        <v>1735</v>
      </c>
      <c r="M57" s="19" t="s">
        <v>314</v>
      </c>
      <c r="N57" s="17">
        <v>0</v>
      </c>
    </row>
    <row r="58" spans="1:14">
      <c r="A58" s="16" t="s">
        <v>74</v>
      </c>
      <c r="B58" s="16" t="s">
        <v>2552</v>
      </c>
      <c r="C58" s="16" t="s">
        <v>73</v>
      </c>
      <c r="D58" s="16" t="s">
        <v>73</v>
      </c>
      <c r="E58" s="16" t="s">
        <v>2551</v>
      </c>
      <c r="F58" s="16" t="s">
        <v>1723</v>
      </c>
      <c r="G58" s="16" t="s">
        <v>1722</v>
      </c>
      <c r="H58" s="17">
        <v>-16602014.631373804</v>
      </c>
      <c r="I58" s="17">
        <v>29911850.116200451</v>
      </c>
      <c r="J58" s="17">
        <f t="shared" si="0"/>
        <v>46513864.747574255</v>
      </c>
      <c r="K58" s="17">
        <v>46513864.747574255</v>
      </c>
      <c r="L58" s="19" t="s">
        <v>1824</v>
      </c>
      <c r="M58" s="19" t="s">
        <v>495</v>
      </c>
      <c r="N58" s="17">
        <v>0</v>
      </c>
    </row>
    <row r="59" spans="1:14">
      <c r="A59" s="16" t="s">
        <v>65</v>
      </c>
      <c r="B59" s="16" t="s">
        <v>2550</v>
      </c>
      <c r="C59" s="16" t="s">
        <v>64</v>
      </c>
      <c r="D59" s="16" t="s">
        <v>64</v>
      </c>
      <c r="E59" s="16" t="s">
        <v>2549</v>
      </c>
      <c r="F59" s="16" t="s">
        <v>1723</v>
      </c>
      <c r="G59" s="16" t="s">
        <v>1722</v>
      </c>
      <c r="H59" s="17">
        <v>6266654.1632752623</v>
      </c>
      <c r="I59" s="17">
        <v>20860532.288685098</v>
      </c>
      <c r="J59" s="17">
        <f t="shared" si="0"/>
        <v>14593878.125409836</v>
      </c>
      <c r="K59" s="17">
        <v>14593878.125409836</v>
      </c>
      <c r="L59" s="19" t="s">
        <v>226</v>
      </c>
      <c r="M59" s="19" t="s">
        <v>495</v>
      </c>
      <c r="N59" s="17">
        <v>0</v>
      </c>
    </row>
    <row r="60" spans="1:14">
      <c r="A60" s="16" t="s">
        <v>611</v>
      </c>
      <c r="B60" s="16" t="s">
        <v>2548</v>
      </c>
      <c r="C60" s="16" t="s">
        <v>610</v>
      </c>
      <c r="D60" s="16" t="s">
        <v>610</v>
      </c>
      <c r="E60" s="16" t="s">
        <v>2543</v>
      </c>
      <c r="F60" s="16" t="s">
        <v>1723</v>
      </c>
      <c r="G60" s="16" t="s">
        <v>1722</v>
      </c>
      <c r="H60" s="17">
        <v>830819.00027827639</v>
      </c>
      <c r="I60" s="17">
        <v>2804196.2104956675</v>
      </c>
      <c r="J60" s="17">
        <f t="shared" si="0"/>
        <v>1973377.2102173911</v>
      </c>
      <c r="K60" s="17">
        <v>1973377.2102173911</v>
      </c>
      <c r="L60" s="19" t="s">
        <v>1529</v>
      </c>
      <c r="M60" s="19" t="s">
        <v>1634</v>
      </c>
      <c r="N60" s="17">
        <v>0</v>
      </c>
    </row>
    <row r="61" spans="1:14">
      <c r="A61" s="16" t="s">
        <v>77</v>
      </c>
      <c r="B61" s="16" t="s">
        <v>2547</v>
      </c>
      <c r="C61" s="16" t="s">
        <v>76</v>
      </c>
      <c r="D61" s="16" t="s">
        <v>76</v>
      </c>
      <c r="E61" s="16" t="s">
        <v>2543</v>
      </c>
      <c r="F61" s="16" t="s">
        <v>1723</v>
      </c>
      <c r="G61" s="16" t="s">
        <v>1722</v>
      </c>
      <c r="H61" s="17">
        <v>268059.79034768068</v>
      </c>
      <c r="I61" s="17">
        <v>2032316.6803476808</v>
      </c>
      <c r="J61" s="17">
        <f t="shared" si="0"/>
        <v>1764256.8900000001</v>
      </c>
      <c r="K61" s="17">
        <v>1764256.8900000001</v>
      </c>
      <c r="L61" s="19" t="s">
        <v>1529</v>
      </c>
      <c r="M61" s="19" t="s">
        <v>1634</v>
      </c>
      <c r="N61" s="17">
        <v>0</v>
      </c>
    </row>
    <row r="62" spans="1:14">
      <c r="A62" s="16" t="s">
        <v>2546</v>
      </c>
      <c r="B62" s="16" t="s">
        <v>2545</v>
      </c>
      <c r="C62" s="16" t="s">
        <v>1669</v>
      </c>
      <c r="D62" s="16" t="s">
        <v>1669</v>
      </c>
      <c r="E62" s="16" t="s">
        <v>2543</v>
      </c>
      <c r="F62" s="16" t="s">
        <v>1723</v>
      </c>
      <c r="G62" s="16" t="s">
        <v>1722</v>
      </c>
      <c r="H62" s="17">
        <v>-5267100.7679868862</v>
      </c>
      <c r="I62" s="17">
        <v>30856483.968388952</v>
      </c>
      <c r="J62" s="17">
        <f>I62-H62-N62</f>
        <v>19163748.296375841</v>
      </c>
      <c r="K62" s="17">
        <v>36123584.736375839</v>
      </c>
      <c r="L62" s="19" t="s">
        <v>1667</v>
      </c>
      <c r="M62" s="19" t="s">
        <v>1634</v>
      </c>
      <c r="N62" s="17">
        <v>16959836.439999998</v>
      </c>
    </row>
    <row r="63" spans="1:14">
      <c r="A63" s="16" t="s">
        <v>617</v>
      </c>
      <c r="B63" s="16" t="s">
        <v>2544</v>
      </c>
      <c r="C63" s="16" t="s">
        <v>616</v>
      </c>
      <c r="D63" s="16" t="s">
        <v>616</v>
      </c>
      <c r="E63" s="16" t="s">
        <v>2543</v>
      </c>
      <c r="F63" s="16" t="s">
        <v>1723</v>
      </c>
      <c r="G63" s="16" t="s">
        <v>1722</v>
      </c>
      <c r="H63" s="17">
        <v>66826.480101041961</v>
      </c>
      <c r="I63" s="17">
        <v>1822429.7416227811</v>
      </c>
      <c r="J63" s="17">
        <f t="shared" si="0"/>
        <v>1755603.2615217392</v>
      </c>
      <c r="K63" s="17">
        <v>1755603.2615217392</v>
      </c>
      <c r="L63" s="19" t="s">
        <v>1529</v>
      </c>
      <c r="M63" s="19" t="s">
        <v>1634</v>
      </c>
      <c r="N63" s="17">
        <v>0</v>
      </c>
    </row>
    <row r="64" spans="1:14">
      <c r="A64" s="16" t="s">
        <v>620</v>
      </c>
      <c r="B64" s="16" t="s">
        <v>2542</v>
      </c>
      <c r="C64" s="16" t="s">
        <v>619</v>
      </c>
      <c r="D64" s="16" t="s">
        <v>619</v>
      </c>
      <c r="E64" s="16" t="s">
        <v>2541</v>
      </c>
      <c r="F64" s="16" t="s">
        <v>1719</v>
      </c>
      <c r="G64" s="16" t="s">
        <v>1722</v>
      </c>
      <c r="H64" s="17">
        <v>1249289.4576207134</v>
      </c>
      <c r="I64" s="17">
        <v>3268110.8655373799</v>
      </c>
      <c r="J64" s="17">
        <f t="shared" si="0"/>
        <v>2018821.4079166665</v>
      </c>
      <c r="K64" s="17">
        <v>2018821.4079166665</v>
      </c>
      <c r="L64" s="19" t="s">
        <v>2082</v>
      </c>
      <c r="M64" s="19" t="s">
        <v>1634</v>
      </c>
      <c r="N64" s="17">
        <v>0</v>
      </c>
    </row>
    <row r="65" spans="1:14">
      <c r="A65" s="16" t="s">
        <v>623</v>
      </c>
      <c r="B65" s="16" t="s">
        <v>2540</v>
      </c>
      <c r="C65" s="16" t="s">
        <v>622</v>
      </c>
      <c r="D65" s="16" t="s">
        <v>622</v>
      </c>
      <c r="E65" s="16" t="s">
        <v>2539</v>
      </c>
      <c r="F65" s="16" t="s">
        <v>1719</v>
      </c>
      <c r="G65" s="16" t="s">
        <v>1718</v>
      </c>
      <c r="H65" s="17">
        <v>7024.3036861586515</v>
      </c>
      <c r="I65" s="17">
        <v>23422.420686158654</v>
      </c>
      <c r="J65" s="17">
        <f t="shared" si="0"/>
        <v>16398.117000000002</v>
      </c>
      <c r="K65" s="17">
        <v>16398.117000000002</v>
      </c>
      <c r="L65" s="19" t="s">
        <v>1620</v>
      </c>
      <c r="M65" s="19" t="s">
        <v>231</v>
      </c>
      <c r="N65" s="17">
        <v>0</v>
      </c>
    </row>
    <row r="66" spans="1:14">
      <c r="A66" s="16" t="s">
        <v>1433</v>
      </c>
      <c r="B66" s="16" t="s">
        <v>2538</v>
      </c>
      <c r="C66" s="16" t="s">
        <v>1432</v>
      </c>
      <c r="D66" s="16" t="s">
        <v>1432</v>
      </c>
      <c r="E66" s="16" t="s">
        <v>2537</v>
      </c>
      <c r="F66" s="16" t="s">
        <v>1723</v>
      </c>
      <c r="G66" s="16" t="s">
        <v>1722</v>
      </c>
      <c r="H66" s="17">
        <v>107617.14550348588</v>
      </c>
      <c r="I66" s="17">
        <v>107617.14550348588</v>
      </c>
      <c r="J66" s="17">
        <f t="shared" si="0"/>
        <v>0</v>
      </c>
      <c r="K66" s="17">
        <v>0</v>
      </c>
      <c r="L66" s="19" t="s">
        <v>226</v>
      </c>
      <c r="M66" s="19" t="s">
        <v>231</v>
      </c>
      <c r="N66" s="17">
        <v>0</v>
      </c>
    </row>
    <row r="67" spans="1:14">
      <c r="A67" s="16" t="s">
        <v>2536</v>
      </c>
      <c r="B67" s="16" t="s">
        <v>2535</v>
      </c>
      <c r="C67" s="16" t="s">
        <v>2534</v>
      </c>
      <c r="D67" s="16" t="s">
        <v>2534</v>
      </c>
      <c r="E67" s="16" t="s">
        <v>2533</v>
      </c>
      <c r="F67" s="16" t="s">
        <v>1723</v>
      </c>
      <c r="G67" s="16" t="s">
        <v>1722</v>
      </c>
      <c r="H67" s="17">
        <v>2307442.3938016486</v>
      </c>
      <c r="I67" s="17">
        <v>4553573.579875268</v>
      </c>
      <c r="J67" s="17">
        <f t="shared" ref="J67:J130" si="1">I67-H67</f>
        <v>2246131.1860736194</v>
      </c>
      <c r="K67" s="17">
        <v>2246131.1860736194</v>
      </c>
      <c r="L67" s="19" t="s">
        <v>226</v>
      </c>
      <c r="M67" s="19" t="s">
        <v>1538</v>
      </c>
      <c r="N67" s="17">
        <v>0</v>
      </c>
    </row>
    <row r="68" spans="1:14">
      <c r="A68" s="16" t="s">
        <v>113</v>
      </c>
      <c r="B68" s="16" t="s">
        <v>2532</v>
      </c>
      <c r="C68" s="16" t="s">
        <v>1639</v>
      </c>
      <c r="D68" s="16" t="s">
        <v>1639</v>
      </c>
      <c r="E68" s="16" t="s">
        <v>2531</v>
      </c>
      <c r="F68" s="16" t="s">
        <v>1723</v>
      </c>
      <c r="G68" s="16" t="s">
        <v>1722</v>
      </c>
      <c r="H68" s="17">
        <v>6108686.0149042085</v>
      </c>
      <c r="I68" s="17">
        <v>45781042.456676364</v>
      </c>
      <c r="J68" s="17">
        <f t="shared" si="1"/>
        <v>39672356.441772155</v>
      </c>
      <c r="K68" s="17">
        <v>39672356.441772155</v>
      </c>
      <c r="L68" s="19" t="s">
        <v>226</v>
      </c>
      <c r="M68" s="19" t="s">
        <v>227</v>
      </c>
      <c r="N68" s="17">
        <v>0</v>
      </c>
    </row>
    <row r="69" spans="1:14">
      <c r="A69" s="16" t="s">
        <v>632</v>
      </c>
      <c r="B69" s="16" t="s">
        <v>2530</v>
      </c>
      <c r="C69" s="16" t="s">
        <v>631</v>
      </c>
      <c r="D69" s="16" t="s">
        <v>631</v>
      </c>
      <c r="E69" s="16" t="s">
        <v>2529</v>
      </c>
      <c r="F69" s="16" t="s">
        <v>1723</v>
      </c>
      <c r="G69" s="16" t="s">
        <v>1722</v>
      </c>
      <c r="H69" s="17">
        <v>6255566.7059050687</v>
      </c>
      <c r="I69" s="17">
        <v>18364023.041965675</v>
      </c>
      <c r="J69" s="17">
        <f t="shared" si="1"/>
        <v>12108456.336060606</v>
      </c>
      <c r="K69" s="17">
        <v>12108456.336060606</v>
      </c>
      <c r="L69" s="19" t="s">
        <v>226</v>
      </c>
      <c r="M69" s="19" t="s">
        <v>1404</v>
      </c>
      <c r="N69" s="17">
        <v>0</v>
      </c>
    </row>
    <row r="70" spans="1:14">
      <c r="A70" s="16" t="s">
        <v>635</v>
      </c>
      <c r="B70" s="16" t="s">
        <v>2528</v>
      </c>
      <c r="C70" s="16" t="s">
        <v>634</v>
      </c>
      <c r="D70" s="16" t="s">
        <v>634</v>
      </c>
      <c r="E70" s="16" t="s">
        <v>2527</v>
      </c>
      <c r="F70" s="16" t="s">
        <v>1723</v>
      </c>
      <c r="G70" s="16" t="s">
        <v>1722</v>
      </c>
      <c r="H70" s="17">
        <v>1373552.0884167976</v>
      </c>
      <c r="I70" s="17">
        <v>2857877.6449319492</v>
      </c>
      <c r="J70" s="17">
        <f t="shared" si="1"/>
        <v>1484325.5565151516</v>
      </c>
      <c r="K70" s="17">
        <v>1484325.5565151516</v>
      </c>
      <c r="L70" s="19" t="s">
        <v>226</v>
      </c>
      <c r="M70" s="19" t="s">
        <v>1404</v>
      </c>
      <c r="N70" s="17">
        <v>0</v>
      </c>
    </row>
    <row r="71" spans="1:14">
      <c r="A71" s="16" t="s">
        <v>638</v>
      </c>
      <c r="B71" s="16" t="s">
        <v>2526</v>
      </c>
      <c r="C71" s="16" t="s">
        <v>637</v>
      </c>
      <c r="D71" s="16" t="s">
        <v>637</v>
      </c>
      <c r="E71" s="16" t="s">
        <v>2525</v>
      </c>
      <c r="F71" s="16" t="s">
        <v>1723</v>
      </c>
      <c r="G71" s="16" t="s">
        <v>1722</v>
      </c>
      <c r="H71" s="17">
        <v>549532.03599795979</v>
      </c>
      <c r="I71" s="17">
        <v>3149936.8722637827</v>
      </c>
      <c r="J71" s="17">
        <f t="shared" si="1"/>
        <v>2600404.8362658229</v>
      </c>
      <c r="K71" s="17">
        <v>2600404.8362658229</v>
      </c>
      <c r="L71" s="19" t="s">
        <v>226</v>
      </c>
      <c r="M71" s="19" t="s">
        <v>227</v>
      </c>
      <c r="N71" s="17">
        <v>0</v>
      </c>
    </row>
    <row r="72" spans="1:14">
      <c r="A72" s="16" t="s">
        <v>614</v>
      </c>
      <c r="B72" s="16" t="s">
        <v>2524</v>
      </c>
      <c r="C72" s="16" t="s">
        <v>613</v>
      </c>
      <c r="D72" s="16" t="s">
        <v>613</v>
      </c>
      <c r="E72" s="16" t="s">
        <v>2523</v>
      </c>
      <c r="F72" s="16" t="s">
        <v>1723</v>
      </c>
      <c r="G72" s="16" t="s">
        <v>1722</v>
      </c>
      <c r="H72" s="17">
        <v>1920618.020687094</v>
      </c>
      <c r="I72" s="17">
        <v>7530436.1709402595</v>
      </c>
      <c r="J72" s="17">
        <f t="shared" si="1"/>
        <v>5609818.1502531655</v>
      </c>
      <c r="K72" s="17">
        <v>5609818.1502531655</v>
      </c>
      <c r="L72" s="19" t="s">
        <v>226</v>
      </c>
      <c r="M72" s="19" t="s">
        <v>227</v>
      </c>
      <c r="N72" s="17">
        <v>0</v>
      </c>
    </row>
    <row r="73" spans="1:14">
      <c r="A73" s="16" t="s">
        <v>641</v>
      </c>
      <c r="B73" s="16" t="s">
        <v>2522</v>
      </c>
      <c r="C73" s="16" t="s">
        <v>640</v>
      </c>
      <c r="D73" s="16" t="s">
        <v>640</v>
      </c>
      <c r="E73" s="16" t="s">
        <v>2521</v>
      </c>
      <c r="F73" s="16" t="s">
        <v>1723</v>
      </c>
      <c r="G73" s="16" t="s">
        <v>1722</v>
      </c>
      <c r="H73" s="17">
        <v>-591550.72089598328</v>
      </c>
      <c r="I73" s="17">
        <v>8415940.5018255357</v>
      </c>
      <c r="J73" s="17">
        <f t="shared" si="1"/>
        <v>9007491.2227215189</v>
      </c>
      <c r="K73" s="17">
        <v>9007491.2227215189</v>
      </c>
      <c r="L73" s="19" t="s">
        <v>226</v>
      </c>
      <c r="M73" s="19" t="s">
        <v>227</v>
      </c>
      <c r="N73" s="17">
        <v>0</v>
      </c>
    </row>
    <row r="74" spans="1:14">
      <c r="A74" s="16" t="s">
        <v>644</v>
      </c>
      <c r="B74" s="16" t="s">
        <v>2520</v>
      </c>
      <c r="C74" s="16" t="s">
        <v>643</v>
      </c>
      <c r="D74" s="16" t="s">
        <v>643</v>
      </c>
      <c r="E74" s="16" t="s">
        <v>2519</v>
      </c>
      <c r="F74" s="16" t="s">
        <v>1723</v>
      </c>
      <c r="G74" s="16" t="s">
        <v>1722</v>
      </c>
      <c r="H74" s="17">
        <v>878482.46141291305</v>
      </c>
      <c r="I74" s="17">
        <v>1794725.9118674586</v>
      </c>
      <c r="J74" s="17">
        <f t="shared" si="1"/>
        <v>916243.45045454556</v>
      </c>
      <c r="K74" s="17">
        <v>916243.45045454556</v>
      </c>
      <c r="L74" s="19" t="s">
        <v>226</v>
      </c>
      <c r="M74" s="19" t="s">
        <v>1404</v>
      </c>
      <c r="N74" s="17">
        <v>0</v>
      </c>
    </row>
    <row r="75" spans="1:14">
      <c r="A75" s="16" t="s">
        <v>647</v>
      </c>
      <c r="B75" s="16" t="s">
        <v>2518</v>
      </c>
      <c r="C75" s="16" t="s">
        <v>646</v>
      </c>
      <c r="D75" s="16" t="s">
        <v>646</v>
      </c>
      <c r="E75" s="16" t="s">
        <v>2517</v>
      </c>
      <c r="F75" s="16" t="s">
        <v>1723</v>
      </c>
      <c r="G75" s="16" t="s">
        <v>1722</v>
      </c>
      <c r="H75" s="17">
        <v>3830563.3315124856</v>
      </c>
      <c r="I75" s="17">
        <v>7256387.7628761223</v>
      </c>
      <c r="J75" s="17">
        <f t="shared" si="1"/>
        <v>3425824.4313636366</v>
      </c>
      <c r="K75" s="17">
        <v>3425824.4313636366</v>
      </c>
      <c r="L75" s="19" t="s">
        <v>226</v>
      </c>
      <c r="M75" s="19" t="s">
        <v>1404</v>
      </c>
      <c r="N75" s="17">
        <v>0</v>
      </c>
    </row>
    <row r="76" spans="1:14">
      <c r="A76" s="16" t="s">
        <v>650</v>
      </c>
      <c r="B76" s="16" t="s">
        <v>2516</v>
      </c>
      <c r="C76" s="16" t="s">
        <v>649</v>
      </c>
      <c r="D76" s="16" t="s">
        <v>649</v>
      </c>
      <c r="E76" s="16" t="s">
        <v>2515</v>
      </c>
      <c r="F76" s="16" t="s">
        <v>1723</v>
      </c>
      <c r="G76" s="16" t="s">
        <v>1722</v>
      </c>
      <c r="H76" s="17">
        <v>6421978.2778226733</v>
      </c>
      <c r="I76" s="17">
        <v>19674624.062056251</v>
      </c>
      <c r="J76" s="17">
        <f t="shared" si="1"/>
        <v>13252645.784233578</v>
      </c>
      <c r="K76" s="17">
        <v>13252645.784233578</v>
      </c>
      <c r="L76" s="19" t="s">
        <v>226</v>
      </c>
      <c r="M76" s="19" t="s">
        <v>1574</v>
      </c>
      <c r="N76" s="17">
        <v>0</v>
      </c>
    </row>
    <row r="77" spans="1:14">
      <c r="A77" s="16" t="s">
        <v>653</v>
      </c>
      <c r="B77" s="16" t="s">
        <v>2514</v>
      </c>
      <c r="C77" s="16" t="s">
        <v>652</v>
      </c>
      <c r="D77" s="16" t="s">
        <v>652</v>
      </c>
      <c r="E77" s="16" t="s">
        <v>2513</v>
      </c>
      <c r="F77" s="16" t="s">
        <v>1723</v>
      </c>
      <c r="G77" s="16" t="s">
        <v>1722</v>
      </c>
      <c r="H77" s="17">
        <v>1922220.1038712915</v>
      </c>
      <c r="I77" s="17">
        <v>12725745.185331145</v>
      </c>
      <c r="J77" s="17">
        <f t="shared" si="1"/>
        <v>10803525.081459854</v>
      </c>
      <c r="K77" s="17">
        <v>10803525.081459854</v>
      </c>
      <c r="L77" s="19" t="s">
        <v>226</v>
      </c>
      <c r="M77" s="19" t="s">
        <v>1574</v>
      </c>
      <c r="N77" s="17">
        <v>0</v>
      </c>
    </row>
    <row r="78" spans="1:14">
      <c r="A78" s="16" t="s">
        <v>80</v>
      </c>
      <c r="B78" s="16" t="s">
        <v>2512</v>
      </c>
      <c r="C78" s="16" t="s">
        <v>79</v>
      </c>
      <c r="D78" s="16" t="s">
        <v>79</v>
      </c>
      <c r="E78" s="16" t="s">
        <v>2511</v>
      </c>
      <c r="F78" s="16" t="s">
        <v>1723</v>
      </c>
      <c r="G78" s="16" t="s">
        <v>1722</v>
      </c>
      <c r="H78" s="17">
        <v>-165349.08971862437</v>
      </c>
      <c r="I78" s="17">
        <v>721809.42611470888</v>
      </c>
      <c r="J78" s="17">
        <f t="shared" si="1"/>
        <v>887158.51583333325</v>
      </c>
      <c r="K78" s="17">
        <v>887158.51583333325</v>
      </c>
      <c r="L78" s="19" t="s">
        <v>1529</v>
      </c>
      <c r="M78" s="19" t="s">
        <v>1538</v>
      </c>
      <c r="N78" s="17">
        <v>0</v>
      </c>
    </row>
    <row r="79" spans="1:14">
      <c r="A79" s="16" t="s">
        <v>2510</v>
      </c>
      <c r="B79" s="16" t="s">
        <v>2509</v>
      </c>
      <c r="C79" s="16" t="s">
        <v>2508</v>
      </c>
      <c r="D79" s="16" t="s">
        <v>2508</v>
      </c>
      <c r="E79" s="16" t="s">
        <v>2507</v>
      </c>
      <c r="F79" s="16" t="s">
        <v>1723</v>
      </c>
      <c r="G79" s="16" t="s">
        <v>1718</v>
      </c>
      <c r="H79" s="17">
        <v>61478.549525192764</v>
      </c>
      <c r="I79" s="17">
        <v>167115.08785852609</v>
      </c>
      <c r="J79" s="17">
        <f t="shared" si="1"/>
        <v>105636.53833333333</v>
      </c>
      <c r="K79" s="17">
        <v>105636.53833333333</v>
      </c>
      <c r="L79" s="19" t="e">
        <v>#N/A</v>
      </c>
      <c r="M79" s="19" t="e">
        <v>#N/A</v>
      </c>
      <c r="N79" s="17">
        <v>0</v>
      </c>
    </row>
    <row r="80" spans="1:14">
      <c r="A80" s="16" t="s">
        <v>656</v>
      </c>
      <c r="B80" s="16" t="s">
        <v>2506</v>
      </c>
      <c r="C80" s="16" t="s">
        <v>655</v>
      </c>
      <c r="D80" s="16" t="s">
        <v>655</v>
      </c>
      <c r="E80" s="16" t="s">
        <v>2505</v>
      </c>
      <c r="F80" s="16" t="s">
        <v>1723</v>
      </c>
      <c r="G80" s="16" t="s">
        <v>1722</v>
      </c>
      <c r="H80" s="17">
        <v>347079.65380532772</v>
      </c>
      <c r="I80" s="17">
        <v>1361602.7303825091</v>
      </c>
      <c r="J80" s="17">
        <f t="shared" si="1"/>
        <v>1014523.0765771813</v>
      </c>
      <c r="K80" s="17">
        <v>1014523.0765771813</v>
      </c>
      <c r="L80" s="19" t="s">
        <v>226</v>
      </c>
      <c r="M80" s="19" t="s">
        <v>304</v>
      </c>
      <c r="N80" s="17">
        <v>0</v>
      </c>
    </row>
    <row r="81" spans="1:14">
      <c r="A81" s="16" t="s">
        <v>659</v>
      </c>
      <c r="B81" s="16" t="s">
        <v>2504</v>
      </c>
      <c r="C81" s="16" t="s">
        <v>658</v>
      </c>
      <c r="D81" s="16" t="s">
        <v>658</v>
      </c>
      <c r="E81" s="16" t="s">
        <v>2503</v>
      </c>
      <c r="F81" s="16" t="s">
        <v>1719</v>
      </c>
      <c r="G81" s="16" t="s">
        <v>1718</v>
      </c>
      <c r="H81" s="17">
        <v>5929.1973895019628</v>
      </c>
      <c r="I81" s="17">
        <v>11114.853389501963</v>
      </c>
      <c r="J81" s="17">
        <f t="shared" si="1"/>
        <v>5185.6559999999999</v>
      </c>
      <c r="K81" s="17">
        <v>5185.6559999999999</v>
      </c>
      <c r="L81" s="19" t="s">
        <v>1620</v>
      </c>
      <c r="M81" s="19" t="s">
        <v>231</v>
      </c>
      <c r="N81" s="17">
        <v>0</v>
      </c>
    </row>
    <row r="82" spans="1:14">
      <c r="A82" s="16" t="s">
        <v>662</v>
      </c>
      <c r="B82" s="16" t="s">
        <v>2502</v>
      </c>
      <c r="C82" s="16" t="s">
        <v>661</v>
      </c>
      <c r="D82" s="16" t="s">
        <v>661</v>
      </c>
      <c r="E82" s="16" t="s">
        <v>2501</v>
      </c>
      <c r="F82" s="16" t="s">
        <v>1723</v>
      </c>
      <c r="G82" s="16" t="s">
        <v>1722</v>
      </c>
      <c r="H82" s="17">
        <v>6480.0177047075995</v>
      </c>
      <c r="I82" s="17">
        <v>182147.87770470759</v>
      </c>
      <c r="J82" s="17">
        <f t="shared" si="1"/>
        <v>175667.86</v>
      </c>
      <c r="K82" s="17">
        <v>175667.86</v>
      </c>
      <c r="L82" s="19" t="s">
        <v>1735</v>
      </c>
      <c r="M82" s="19" t="s">
        <v>231</v>
      </c>
      <c r="N82" s="17">
        <v>0</v>
      </c>
    </row>
    <row r="83" spans="1:14">
      <c r="A83" s="16" t="s">
        <v>83</v>
      </c>
      <c r="B83" s="16" t="s">
        <v>2500</v>
      </c>
      <c r="C83" s="16" t="s">
        <v>82</v>
      </c>
      <c r="D83" s="16" t="s">
        <v>82</v>
      </c>
      <c r="E83" s="16" t="s">
        <v>2499</v>
      </c>
      <c r="F83" s="16" t="s">
        <v>1723</v>
      </c>
      <c r="G83" s="16" t="s">
        <v>1722</v>
      </c>
      <c r="H83" s="17">
        <v>-577.26570935646669</v>
      </c>
      <c r="I83" s="17">
        <v>28124.214290643533</v>
      </c>
      <c r="J83" s="17">
        <f t="shared" si="1"/>
        <v>28701.48</v>
      </c>
      <c r="K83" s="17">
        <v>28701.48</v>
      </c>
      <c r="L83" s="19" t="s">
        <v>1735</v>
      </c>
      <c r="M83" s="19" t="s">
        <v>231</v>
      </c>
      <c r="N83" s="17">
        <v>0</v>
      </c>
    </row>
    <row r="84" spans="1:14">
      <c r="A84" s="16" t="s">
        <v>89</v>
      </c>
      <c r="B84" s="16" t="s">
        <v>2498</v>
      </c>
      <c r="C84" s="16" t="s">
        <v>88</v>
      </c>
      <c r="D84" s="16" t="s">
        <v>88</v>
      </c>
      <c r="E84" s="16" t="s">
        <v>2497</v>
      </c>
      <c r="F84" s="16" t="s">
        <v>1723</v>
      </c>
      <c r="G84" s="16" t="s">
        <v>1722</v>
      </c>
      <c r="H84" s="17">
        <v>19634985.625779122</v>
      </c>
      <c r="I84" s="17">
        <v>118168985.31048501</v>
      </c>
      <c r="J84" s="17">
        <f t="shared" si="1"/>
        <v>98533999.684705883</v>
      </c>
      <c r="K84" s="17">
        <v>98533999.684705883</v>
      </c>
      <c r="L84" s="19" t="s">
        <v>1824</v>
      </c>
      <c r="M84" s="19" t="s">
        <v>1404</v>
      </c>
      <c r="N84" s="17">
        <v>0</v>
      </c>
    </row>
    <row r="85" spans="1:14">
      <c r="A85" s="16" t="s">
        <v>2496</v>
      </c>
      <c r="B85" s="16" t="s">
        <v>2495</v>
      </c>
      <c r="C85" s="16" t="s">
        <v>2494</v>
      </c>
      <c r="D85" s="16" t="s">
        <v>2494</v>
      </c>
      <c r="E85" s="16" t="s">
        <v>2493</v>
      </c>
      <c r="F85" s="16" t="s">
        <v>1723</v>
      </c>
      <c r="G85" s="16" t="s">
        <v>1722</v>
      </c>
      <c r="H85" s="17">
        <v>4631.6897393028503</v>
      </c>
      <c r="I85" s="17">
        <v>20648.289543224419</v>
      </c>
      <c r="J85" s="17">
        <f t="shared" si="1"/>
        <v>16016.599803921568</v>
      </c>
      <c r="K85" s="17">
        <v>16016.599803921568</v>
      </c>
      <c r="L85" s="19" t="s">
        <v>1824</v>
      </c>
      <c r="M85" s="19" t="s">
        <v>1404</v>
      </c>
      <c r="N85" s="17">
        <v>0</v>
      </c>
    </row>
    <row r="86" spans="1:14">
      <c r="A86" s="16" t="s">
        <v>665</v>
      </c>
      <c r="B86" s="16" t="s">
        <v>2492</v>
      </c>
      <c r="C86" s="16" t="s">
        <v>664</v>
      </c>
      <c r="D86" s="16" t="s">
        <v>664</v>
      </c>
      <c r="E86" s="16" t="s">
        <v>2491</v>
      </c>
      <c r="F86" s="16" t="s">
        <v>1719</v>
      </c>
      <c r="G86" s="16" t="s">
        <v>1718</v>
      </c>
      <c r="H86" s="17">
        <v>269232.19884555868</v>
      </c>
      <c r="I86" s="17">
        <v>523230.51384555869</v>
      </c>
      <c r="J86" s="17">
        <f t="shared" si="1"/>
        <v>253998.315</v>
      </c>
      <c r="K86" s="17">
        <v>253998.31500000003</v>
      </c>
      <c r="L86" s="19" t="s">
        <v>1620</v>
      </c>
      <c r="M86" s="19" t="s">
        <v>231</v>
      </c>
      <c r="N86" s="17">
        <v>0</v>
      </c>
    </row>
    <row r="87" spans="1:14">
      <c r="A87" s="16" t="s">
        <v>671</v>
      </c>
      <c r="B87" s="16" t="s">
        <v>2490</v>
      </c>
      <c r="C87" s="16" t="s">
        <v>670</v>
      </c>
      <c r="D87" s="16" t="s">
        <v>670</v>
      </c>
      <c r="E87" s="16" t="s">
        <v>2489</v>
      </c>
      <c r="F87" s="16" t="s">
        <v>1723</v>
      </c>
      <c r="G87" s="16" t="s">
        <v>1722</v>
      </c>
      <c r="H87" s="17">
        <v>91502.055569804739</v>
      </c>
      <c r="I87" s="17">
        <v>281730.04502235947</v>
      </c>
      <c r="J87" s="17">
        <f t="shared" si="1"/>
        <v>190227.98945255473</v>
      </c>
      <c r="K87" s="17">
        <v>190227.98945255473</v>
      </c>
      <c r="L87" s="19" t="s">
        <v>226</v>
      </c>
      <c r="M87" s="19" t="s">
        <v>1574</v>
      </c>
      <c r="N87" s="17">
        <v>0</v>
      </c>
    </row>
    <row r="88" spans="1:14">
      <c r="A88" s="16" t="s">
        <v>1436</v>
      </c>
      <c r="B88" s="16" t="s">
        <v>2488</v>
      </c>
      <c r="C88" s="16" t="s">
        <v>1435</v>
      </c>
      <c r="D88" s="16" t="s">
        <v>1435</v>
      </c>
      <c r="E88" s="16" t="s">
        <v>2487</v>
      </c>
      <c r="F88" s="16" t="s">
        <v>1723</v>
      </c>
      <c r="G88" s="16" t="s">
        <v>1722</v>
      </c>
      <c r="H88" s="17">
        <v>36795.226733145799</v>
      </c>
      <c r="I88" s="17">
        <v>182947.36431703842</v>
      </c>
      <c r="J88" s="17">
        <f t="shared" si="1"/>
        <v>146152.13758389262</v>
      </c>
      <c r="K88" s="17">
        <v>146152.13758389262</v>
      </c>
      <c r="L88" s="19" t="s">
        <v>226</v>
      </c>
      <c r="M88" s="19" t="s">
        <v>1634</v>
      </c>
      <c r="N88" s="17">
        <v>0</v>
      </c>
    </row>
    <row r="89" spans="1:14">
      <c r="A89" s="16" t="s">
        <v>92</v>
      </c>
      <c r="B89" s="16" t="s">
        <v>2486</v>
      </c>
      <c r="C89" s="16" t="s">
        <v>91</v>
      </c>
      <c r="D89" s="16" t="s">
        <v>91</v>
      </c>
      <c r="E89" s="16" t="s">
        <v>2485</v>
      </c>
      <c r="F89" s="16" t="s">
        <v>1719</v>
      </c>
      <c r="G89" s="16" t="s">
        <v>1718</v>
      </c>
      <c r="H89" s="17">
        <v>29579.281852939326</v>
      </c>
      <c r="I89" s="17">
        <v>119452.36112123201</v>
      </c>
      <c r="J89" s="17">
        <f t="shared" si="1"/>
        <v>89873.079268292684</v>
      </c>
      <c r="K89" s="17">
        <v>89873.079268292684</v>
      </c>
      <c r="L89" s="19" t="s">
        <v>1620</v>
      </c>
      <c r="M89" s="19" t="s">
        <v>1538</v>
      </c>
      <c r="N89" s="17">
        <v>0</v>
      </c>
    </row>
    <row r="90" spans="1:14">
      <c r="A90" s="16" t="s">
        <v>674</v>
      </c>
      <c r="B90" s="16" t="s">
        <v>2484</v>
      </c>
      <c r="C90" s="16" t="s">
        <v>673</v>
      </c>
      <c r="D90" s="16" t="s">
        <v>673</v>
      </c>
      <c r="E90" s="16" t="s">
        <v>2483</v>
      </c>
      <c r="F90" s="16" t="s">
        <v>1719</v>
      </c>
      <c r="G90" s="16" t="s">
        <v>1718</v>
      </c>
      <c r="H90" s="17">
        <v>51277.753559648118</v>
      </c>
      <c r="I90" s="17">
        <v>132324.63455964811</v>
      </c>
      <c r="J90" s="17">
        <f t="shared" si="1"/>
        <v>81046.880999999994</v>
      </c>
      <c r="K90" s="17">
        <v>81046.880999999994</v>
      </c>
      <c r="L90" s="19" t="s">
        <v>1620</v>
      </c>
      <c r="M90" s="19" t="s">
        <v>231</v>
      </c>
      <c r="N90" s="17">
        <v>0</v>
      </c>
    </row>
    <row r="91" spans="1:14">
      <c r="A91" s="16" t="s">
        <v>677</v>
      </c>
      <c r="B91" s="16" t="s">
        <v>2482</v>
      </c>
      <c r="C91" s="16" t="s">
        <v>676</v>
      </c>
      <c r="D91" s="16" t="s">
        <v>676</v>
      </c>
      <c r="E91" s="16" t="s">
        <v>2481</v>
      </c>
      <c r="F91" s="16" t="s">
        <v>1719</v>
      </c>
      <c r="G91" s="16" t="s">
        <v>1718</v>
      </c>
      <c r="H91" s="17">
        <v>387595.67497442762</v>
      </c>
      <c r="I91" s="17">
        <v>733534.53397442761</v>
      </c>
      <c r="J91" s="17">
        <f t="shared" si="1"/>
        <v>345938.859</v>
      </c>
      <c r="K91" s="17">
        <v>345938.859</v>
      </c>
      <c r="L91" s="19" t="s">
        <v>1620</v>
      </c>
      <c r="M91" s="19" t="s">
        <v>231</v>
      </c>
      <c r="N91" s="17">
        <v>0</v>
      </c>
    </row>
    <row r="92" spans="1:14">
      <c r="A92" s="16" t="s">
        <v>680</v>
      </c>
      <c r="B92" s="16" t="s">
        <v>2480</v>
      </c>
      <c r="C92" s="16" t="s">
        <v>679</v>
      </c>
      <c r="D92" s="16" t="s">
        <v>679</v>
      </c>
      <c r="E92" s="16" t="s">
        <v>2479</v>
      </c>
      <c r="F92" s="16" t="s">
        <v>1723</v>
      </c>
      <c r="G92" s="16" t="s">
        <v>1722</v>
      </c>
      <c r="H92" s="17">
        <v>3075428.1509051342</v>
      </c>
      <c r="I92" s="17">
        <v>8635302.012212323</v>
      </c>
      <c r="J92" s="17">
        <f t="shared" si="1"/>
        <v>5559873.8613071889</v>
      </c>
      <c r="K92" s="17">
        <v>5559873.8613071889</v>
      </c>
      <c r="L92" s="19" t="s">
        <v>226</v>
      </c>
      <c r="M92" s="19" t="s">
        <v>1593</v>
      </c>
      <c r="N92" s="17">
        <v>0</v>
      </c>
    </row>
    <row r="93" spans="1:14">
      <c r="A93" s="16" t="s">
        <v>95</v>
      </c>
      <c r="B93" s="16" t="s">
        <v>2478</v>
      </c>
      <c r="C93" s="16" t="s">
        <v>94</v>
      </c>
      <c r="D93" s="16" t="s">
        <v>94</v>
      </c>
      <c r="E93" s="16" t="s">
        <v>2477</v>
      </c>
      <c r="F93" s="16" t="s">
        <v>1723</v>
      </c>
      <c r="G93" s="16" t="s">
        <v>1722</v>
      </c>
      <c r="H93" s="17">
        <v>192960.19866863647</v>
      </c>
      <c r="I93" s="17">
        <v>205050.22533530314</v>
      </c>
      <c r="J93" s="17">
        <f t="shared" si="1"/>
        <v>12090.026666666672</v>
      </c>
      <c r="K93" s="17">
        <v>12090.026666666667</v>
      </c>
      <c r="L93" s="19" t="s">
        <v>226</v>
      </c>
      <c r="M93" s="19" t="s">
        <v>1593</v>
      </c>
      <c r="N93" s="17">
        <v>0</v>
      </c>
    </row>
    <row r="94" spans="1:14">
      <c r="A94" s="16" t="s">
        <v>896</v>
      </c>
      <c r="B94" s="16" t="s">
        <v>2476</v>
      </c>
      <c r="C94" s="16" t="s">
        <v>895</v>
      </c>
      <c r="D94" s="16" t="s">
        <v>895</v>
      </c>
      <c r="E94" s="16" t="s">
        <v>2475</v>
      </c>
      <c r="F94" s="16" t="s">
        <v>1723</v>
      </c>
      <c r="G94" s="16" t="s">
        <v>1722</v>
      </c>
      <c r="H94" s="17">
        <v>-20689588.75428997</v>
      </c>
      <c r="I94" s="17">
        <v>4832701.4957100274</v>
      </c>
      <c r="J94" s="17">
        <f t="shared" si="1"/>
        <v>25522290.249999996</v>
      </c>
      <c r="K94" s="17">
        <v>25522290.249999996</v>
      </c>
      <c r="L94" s="19" t="s">
        <v>1824</v>
      </c>
      <c r="M94" s="19" t="s">
        <v>1593</v>
      </c>
      <c r="N94" s="17">
        <v>0</v>
      </c>
    </row>
    <row r="95" spans="1:14">
      <c r="A95" s="16" t="s">
        <v>2474</v>
      </c>
      <c r="B95" s="16" t="s">
        <v>2473</v>
      </c>
      <c r="C95" s="16" t="s">
        <v>1713</v>
      </c>
      <c r="D95" s="16" t="s">
        <v>1713</v>
      </c>
      <c r="E95" s="16" t="s">
        <v>2472</v>
      </c>
      <c r="F95" s="16" t="s">
        <v>1723</v>
      </c>
      <c r="G95" s="16" t="s">
        <v>1722</v>
      </c>
      <c r="H95" s="17">
        <v>-124120.02492786763</v>
      </c>
      <c r="I95" s="17">
        <v>404550.60507213237</v>
      </c>
      <c r="J95" s="17">
        <f t="shared" si="1"/>
        <v>528670.63</v>
      </c>
      <c r="K95" s="17">
        <v>528670.63</v>
      </c>
      <c r="L95" s="19" t="s">
        <v>1735</v>
      </c>
      <c r="M95" s="19" t="s">
        <v>1593</v>
      </c>
      <c r="N95" s="17">
        <v>0</v>
      </c>
    </row>
    <row r="96" spans="1:14">
      <c r="A96" s="16" t="s">
        <v>98</v>
      </c>
      <c r="B96" s="16" t="s">
        <v>2471</v>
      </c>
      <c r="C96" s="16" t="s">
        <v>97</v>
      </c>
      <c r="D96" s="16" t="s">
        <v>97</v>
      </c>
      <c r="E96" s="16" t="s">
        <v>2470</v>
      </c>
      <c r="F96" s="16" t="s">
        <v>1723</v>
      </c>
      <c r="G96" s="16" t="s">
        <v>1722</v>
      </c>
      <c r="H96" s="17">
        <v>9163.5518114660845</v>
      </c>
      <c r="I96" s="17">
        <v>14792.481811466085</v>
      </c>
      <c r="J96" s="17">
        <f t="shared" si="1"/>
        <v>5628.93</v>
      </c>
      <c r="K96" s="17">
        <v>5628.93</v>
      </c>
      <c r="L96" s="19" t="s">
        <v>1735</v>
      </c>
      <c r="M96" s="19" t="s">
        <v>1404</v>
      </c>
      <c r="N96" s="17">
        <v>0</v>
      </c>
    </row>
    <row r="97" spans="1:14">
      <c r="A97" s="16" t="s">
        <v>683</v>
      </c>
      <c r="B97" s="16" t="s">
        <v>2469</v>
      </c>
      <c r="C97" s="16" t="s">
        <v>682</v>
      </c>
      <c r="D97" s="16" t="s">
        <v>682</v>
      </c>
      <c r="E97" s="16" t="s">
        <v>2468</v>
      </c>
      <c r="F97" s="16" t="s">
        <v>1719</v>
      </c>
      <c r="G97" s="16" t="s">
        <v>1718</v>
      </c>
      <c r="H97" s="17">
        <v>2417.4687300032747</v>
      </c>
      <c r="I97" s="17">
        <v>11090.768730003274</v>
      </c>
      <c r="J97" s="17">
        <f t="shared" si="1"/>
        <v>8673.2999999999993</v>
      </c>
      <c r="K97" s="17">
        <v>8673.2999999999993</v>
      </c>
      <c r="L97" s="19" t="s">
        <v>1620</v>
      </c>
      <c r="M97" s="19" t="s">
        <v>231</v>
      </c>
      <c r="N97" s="17">
        <v>0</v>
      </c>
    </row>
    <row r="98" spans="1:14">
      <c r="A98" s="16" t="s">
        <v>686</v>
      </c>
      <c r="B98" s="16" t="s">
        <v>2467</v>
      </c>
      <c r="C98" s="16" t="s">
        <v>685</v>
      </c>
      <c r="D98" s="16" t="s">
        <v>685</v>
      </c>
      <c r="E98" s="16" t="s">
        <v>2466</v>
      </c>
      <c r="F98" s="16" t="s">
        <v>1723</v>
      </c>
      <c r="G98" s="16" t="s">
        <v>1718</v>
      </c>
      <c r="H98" s="17">
        <v>34371.296612147424</v>
      </c>
      <c r="I98" s="17">
        <v>70471.981784561212</v>
      </c>
      <c r="J98" s="17">
        <f t="shared" si="1"/>
        <v>36100.685172413789</v>
      </c>
      <c r="K98" s="17">
        <v>36100.685172413789</v>
      </c>
      <c r="L98" s="19" t="s">
        <v>1529</v>
      </c>
      <c r="M98" s="19" t="s">
        <v>1593</v>
      </c>
      <c r="N98" s="17">
        <v>0</v>
      </c>
    </row>
    <row r="99" spans="1:14">
      <c r="A99" s="16" t="s">
        <v>101</v>
      </c>
      <c r="B99" s="16" t="s">
        <v>2465</v>
      </c>
      <c r="C99" s="16" t="s">
        <v>100</v>
      </c>
      <c r="D99" s="16" t="s">
        <v>100</v>
      </c>
      <c r="E99" s="16" t="s">
        <v>2464</v>
      </c>
      <c r="F99" s="16" t="s">
        <v>1719</v>
      </c>
      <c r="G99" s="16" t="s">
        <v>1722</v>
      </c>
      <c r="H99" s="17">
        <v>370263.39493041462</v>
      </c>
      <c r="I99" s="17">
        <v>1274238.2320442358</v>
      </c>
      <c r="J99" s="17">
        <f t="shared" si="1"/>
        <v>903974.83711382118</v>
      </c>
      <c r="K99" s="17">
        <v>903974.83711382118</v>
      </c>
      <c r="L99" s="19" t="s">
        <v>1620</v>
      </c>
      <c r="M99" s="19" t="s">
        <v>1538</v>
      </c>
      <c r="N99" s="17">
        <v>0</v>
      </c>
    </row>
    <row r="100" spans="1:14">
      <c r="A100" s="16" t="s">
        <v>104</v>
      </c>
      <c r="B100" s="16" t="s">
        <v>2463</v>
      </c>
      <c r="C100" s="16" t="s">
        <v>103</v>
      </c>
      <c r="D100" s="16" t="s">
        <v>103</v>
      </c>
      <c r="E100" s="16" t="s">
        <v>2462</v>
      </c>
      <c r="F100" s="16" t="s">
        <v>1723</v>
      </c>
      <c r="G100" s="16" t="s">
        <v>1722</v>
      </c>
      <c r="H100" s="17">
        <v>46017.644570122779</v>
      </c>
      <c r="I100" s="17">
        <v>46017.644570122779</v>
      </c>
      <c r="J100" s="17">
        <f t="shared" si="1"/>
        <v>0</v>
      </c>
      <c r="K100" s="17">
        <v>0</v>
      </c>
      <c r="L100" s="19" t="s">
        <v>1735</v>
      </c>
      <c r="M100" s="19" t="s">
        <v>495</v>
      </c>
      <c r="N100" s="17">
        <v>0</v>
      </c>
    </row>
    <row r="101" spans="1:14">
      <c r="A101" s="16" t="s">
        <v>2461</v>
      </c>
      <c r="B101" s="16" t="s">
        <v>2460</v>
      </c>
      <c r="C101" s="16" t="s">
        <v>2459</v>
      </c>
      <c r="D101" s="16" t="s">
        <v>2459</v>
      </c>
      <c r="E101" s="16" t="s">
        <v>2458</v>
      </c>
      <c r="F101" s="16" t="s">
        <v>1723</v>
      </c>
      <c r="G101" s="16" t="s">
        <v>1722</v>
      </c>
      <c r="H101" s="17">
        <v>7871746.2544350345</v>
      </c>
      <c r="I101" s="17">
        <v>14882114.314435035</v>
      </c>
      <c r="J101" s="17">
        <f t="shared" si="1"/>
        <v>7010368.0600000005</v>
      </c>
      <c r="K101" s="17">
        <v>7010368.0600000005</v>
      </c>
      <c r="L101" s="19" t="s">
        <v>1735</v>
      </c>
      <c r="M101" s="19" t="s">
        <v>304</v>
      </c>
      <c r="N101" s="17">
        <v>0</v>
      </c>
    </row>
    <row r="102" spans="1:14">
      <c r="A102" s="16" t="s">
        <v>110</v>
      </c>
      <c r="B102" s="16" t="s">
        <v>2457</v>
      </c>
      <c r="C102" s="16" t="s">
        <v>109</v>
      </c>
      <c r="D102" s="16" t="s">
        <v>109</v>
      </c>
      <c r="E102" s="16" t="s">
        <v>2456</v>
      </c>
      <c r="F102" s="16" t="s">
        <v>1719</v>
      </c>
      <c r="G102" s="16" t="s">
        <v>1722</v>
      </c>
      <c r="H102" s="17">
        <v>224766.29105065024</v>
      </c>
      <c r="I102" s="17">
        <v>390502.51505065023</v>
      </c>
      <c r="J102" s="17">
        <f t="shared" si="1"/>
        <v>165736.22399999999</v>
      </c>
      <c r="K102" s="17">
        <v>165736.22399999999</v>
      </c>
      <c r="L102" s="19" t="s">
        <v>1620</v>
      </c>
      <c r="M102" s="19" t="s">
        <v>231</v>
      </c>
      <c r="N102" s="17">
        <v>0</v>
      </c>
    </row>
    <row r="103" spans="1:14">
      <c r="A103" s="16" t="s">
        <v>1351</v>
      </c>
      <c r="B103" s="16" t="s">
        <v>2455</v>
      </c>
      <c r="C103" s="16" t="s">
        <v>1350</v>
      </c>
      <c r="D103" s="16" t="s">
        <v>1350</v>
      </c>
      <c r="E103" s="16" t="s">
        <v>2454</v>
      </c>
      <c r="F103" s="16" t="s">
        <v>1723</v>
      </c>
      <c r="G103" s="16" t="s">
        <v>1722</v>
      </c>
      <c r="H103" s="17">
        <v>42273021.729611553</v>
      </c>
      <c r="I103" s="17">
        <v>75824889.001509368</v>
      </c>
      <c r="J103" s="17">
        <f t="shared" si="1"/>
        <v>33551867.271897815</v>
      </c>
      <c r="K103" s="17">
        <v>33551867.271897815</v>
      </c>
      <c r="L103" s="19" t="s">
        <v>226</v>
      </c>
      <c r="M103" s="19" t="s">
        <v>1574</v>
      </c>
      <c r="N103" s="17">
        <v>0</v>
      </c>
    </row>
    <row r="104" spans="1:14">
      <c r="A104" s="16" t="s">
        <v>692</v>
      </c>
      <c r="B104" s="16" t="s">
        <v>2453</v>
      </c>
      <c r="C104" s="16" t="s">
        <v>691</v>
      </c>
      <c r="D104" s="16" t="s">
        <v>691</v>
      </c>
      <c r="E104" s="16" t="s">
        <v>2452</v>
      </c>
      <c r="F104" s="16" t="s">
        <v>1719</v>
      </c>
      <c r="G104" s="16" t="s">
        <v>1722</v>
      </c>
      <c r="H104" s="17">
        <v>464579.05643291934</v>
      </c>
      <c r="I104" s="17">
        <v>953901.94726625259</v>
      </c>
      <c r="J104" s="17">
        <f t="shared" si="1"/>
        <v>489322.89083333325</v>
      </c>
      <c r="K104" s="17">
        <v>489322.89083333325</v>
      </c>
      <c r="L104" s="19" t="s">
        <v>1620</v>
      </c>
      <c r="M104" s="19" t="s">
        <v>1593</v>
      </c>
      <c r="N104" s="17">
        <v>0</v>
      </c>
    </row>
    <row r="105" spans="1:14">
      <c r="A105" s="16" t="s">
        <v>1097</v>
      </c>
      <c r="B105" s="16" t="s">
        <v>2451</v>
      </c>
      <c r="C105" s="16" t="s">
        <v>1096</v>
      </c>
      <c r="D105" s="16" t="s">
        <v>1096</v>
      </c>
      <c r="E105" s="16" t="s">
        <v>2449</v>
      </c>
      <c r="F105" s="16" t="s">
        <v>1719</v>
      </c>
      <c r="G105" s="16" t="s">
        <v>1722</v>
      </c>
      <c r="H105" s="17">
        <v>-1827721.580433703</v>
      </c>
      <c r="I105" s="17">
        <v>2163317.969243716</v>
      </c>
      <c r="J105" s="17">
        <f t="shared" si="1"/>
        <v>3991039.549677419</v>
      </c>
      <c r="K105" s="17">
        <v>3991039.549677419</v>
      </c>
      <c r="L105" s="19" t="s">
        <v>1620</v>
      </c>
      <c r="M105" s="19" t="s">
        <v>1404</v>
      </c>
      <c r="N105" s="17">
        <v>0</v>
      </c>
    </row>
    <row r="106" spans="1:14">
      <c r="A106" s="16" t="s">
        <v>695</v>
      </c>
      <c r="B106" s="16" t="s">
        <v>2450</v>
      </c>
      <c r="C106" s="16" t="s">
        <v>694</v>
      </c>
      <c r="D106" s="16" t="s">
        <v>694</v>
      </c>
      <c r="E106" s="16" t="s">
        <v>2449</v>
      </c>
      <c r="F106" s="16" t="s">
        <v>1719</v>
      </c>
      <c r="G106" s="16" t="s">
        <v>1722</v>
      </c>
      <c r="H106" s="17">
        <v>11671.745026068031</v>
      </c>
      <c r="I106" s="17">
        <v>12546.745026068031</v>
      </c>
      <c r="J106" s="17">
        <f t="shared" si="1"/>
        <v>875</v>
      </c>
      <c r="K106" s="17">
        <v>875</v>
      </c>
      <c r="L106" s="19" t="s">
        <v>1735</v>
      </c>
      <c r="M106" s="19" t="s">
        <v>1404</v>
      </c>
      <c r="N106" s="17">
        <v>0</v>
      </c>
    </row>
    <row r="107" spans="1:14">
      <c r="A107" s="16" t="s">
        <v>2448</v>
      </c>
      <c r="B107" s="16" t="s">
        <v>2447</v>
      </c>
      <c r="C107" s="16" t="s">
        <v>1657</v>
      </c>
      <c r="D107" s="16" t="s">
        <v>1657</v>
      </c>
      <c r="E107" s="16" t="s">
        <v>2446</v>
      </c>
      <c r="F107" s="16" t="s">
        <v>1723</v>
      </c>
      <c r="G107" s="16" t="s">
        <v>1722</v>
      </c>
      <c r="H107" s="17">
        <v>2768559.140517856</v>
      </c>
      <c r="I107" s="17">
        <v>7342783.1923299367</v>
      </c>
      <c r="J107" s="17">
        <f t="shared" si="1"/>
        <v>4574224.0518120807</v>
      </c>
      <c r="K107" s="17">
        <v>4574224.0518120807</v>
      </c>
      <c r="L107" s="19" t="s">
        <v>226</v>
      </c>
      <c r="M107" s="19" t="s">
        <v>1634</v>
      </c>
      <c r="N107" s="17">
        <v>0</v>
      </c>
    </row>
    <row r="108" spans="1:14">
      <c r="A108" s="16" t="s">
        <v>116</v>
      </c>
      <c r="B108" s="16" t="s">
        <v>2445</v>
      </c>
      <c r="C108" s="16" t="s">
        <v>115</v>
      </c>
      <c r="D108" s="16" t="s">
        <v>115</v>
      </c>
      <c r="E108" s="16" t="s">
        <v>2444</v>
      </c>
      <c r="F108" s="16" t="s">
        <v>1719</v>
      </c>
      <c r="G108" s="16" t="s">
        <v>1722</v>
      </c>
      <c r="H108" s="17">
        <v>964354.24242529552</v>
      </c>
      <c r="I108" s="17">
        <v>1807389.5344252954</v>
      </c>
      <c r="J108" s="17">
        <f t="shared" si="1"/>
        <v>843035.2919999999</v>
      </c>
      <c r="K108" s="17">
        <v>843035.2919999999</v>
      </c>
      <c r="L108" s="19" t="s">
        <v>1620</v>
      </c>
      <c r="M108" s="19" t="s">
        <v>231</v>
      </c>
      <c r="N108" s="17">
        <v>0</v>
      </c>
    </row>
    <row r="109" spans="1:14">
      <c r="A109" s="16" t="s">
        <v>698</v>
      </c>
      <c r="B109" s="16" t="s">
        <v>2443</v>
      </c>
      <c r="C109" s="16" t="s">
        <v>697</v>
      </c>
      <c r="D109" s="16" t="s">
        <v>697</v>
      </c>
      <c r="E109" s="16" t="s">
        <v>2442</v>
      </c>
      <c r="F109" s="16" t="s">
        <v>1723</v>
      </c>
      <c r="G109" s="16" t="s">
        <v>1722</v>
      </c>
      <c r="H109" s="17">
        <v>2695297.2404338135</v>
      </c>
      <c r="I109" s="17">
        <v>3529442.8704002565</v>
      </c>
      <c r="J109" s="17">
        <f t="shared" si="1"/>
        <v>834145.62996644294</v>
      </c>
      <c r="K109" s="17">
        <v>834145.62996644294</v>
      </c>
      <c r="L109" s="19" t="s">
        <v>226</v>
      </c>
      <c r="M109" s="19" t="s">
        <v>304</v>
      </c>
      <c r="N109" s="17">
        <v>0</v>
      </c>
    </row>
    <row r="110" spans="1:14">
      <c r="A110" s="16" t="s">
        <v>119</v>
      </c>
      <c r="B110" s="16" t="s">
        <v>2441</v>
      </c>
      <c r="C110" s="16" t="s">
        <v>118</v>
      </c>
      <c r="D110" s="16" t="s">
        <v>118</v>
      </c>
      <c r="E110" s="16" t="s">
        <v>2440</v>
      </c>
      <c r="F110" s="16" t="s">
        <v>1723</v>
      </c>
      <c r="G110" s="16" t="s">
        <v>1722</v>
      </c>
      <c r="H110" s="17">
        <v>-26391.240225814283</v>
      </c>
      <c r="I110" s="17">
        <v>48684771.339774184</v>
      </c>
      <c r="J110" s="17">
        <f t="shared" si="1"/>
        <v>48711162.579999998</v>
      </c>
      <c r="K110" s="17">
        <v>48711162.579999998</v>
      </c>
      <c r="L110" s="19" t="s">
        <v>1824</v>
      </c>
      <c r="M110" s="19" t="s">
        <v>1634</v>
      </c>
      <c r="N110" s="17">
        <v>0</v>
      </c>
    </row>
    <row r="111" spans="1:14">
      <c r="A111" s="16" t="s">
        <v>122</v>
      </c>
      <c r="B111" s="16" t="s">
        <v>2439</v>
      </c>
      <c r="C111" s="16" t="s">
        <v>121</v>
      </c>
      <c r="D111" s="16" t="s">
        <v>121</v>
      </c>
      <c r="E111" s="16" t="s">
        <v>2438</v>
      </c>
      <c r="F111" s="16" t="s">
        <v>1723</v>
      </c>
      <c r="G111" s="16" t="s">
        <v>1722</v>
      </c>
      <c r="H111" s="17">
        <v>71598.37039132799</v>
      </c>
      <c r="I111" s="17">
        <v>161007.15139132799</v>
      </c>
      <c r="J111" s="17">
        <f t="shared" si="1"/>
        <v>89408.781000000003</v>
      </c>
      <c r="K111" s="17">
        <v>89408.781000000003</v>
      </c>
      <c r="L111" s="19" t="s">
        <v>226</v>
      </c>
      <c r="M111" s="19" t="s">
        <v>1210</v>
      </c>
      <c r="N111" s="17">
        <v>0</v>
      </c>
    </row>
    <row r="112" spans="1:14">
      <c r="A112" s="16" t="s">
        <v>2437</v>
      </c>
      <c r="B112" s="16" t="s">
        <v>2436</v>
      </c>
      <c r="C112" s="16" t="s">
        <v>2435</v>
      </c>
      <c r="D112" s="16" t="s">
        <v>52</v>
      </c>
      <c r="E112" s="16" t="s">
        <v>2434</v>
      </c>
      <c r="F112" s="16" t="s">
        <v>1723</v>
      </c>
      <c r="G112" s="16" t="s">
        <v>1722</v>
      </c>
      <c r="H112" s="17">
        <v>-56912.408402806439</v>
      </c>
      <c r="I112" s="17">
        <v>218513.60422431218</v>
      </c>
      <c r="J112" s="17">
        <f t="shared" si="1"/>
        <v>275426.01262711862</v>
      </c>
      <c r="K112" s="17">
        <v>275426.01262711862</v>
      </c>
      <c r="L112" s="19" t="s">
        <v>1529</v>
      </c>
      <c r="M112" s="19" t="s">
        <v>314</v>
      </c>
      <c r="N112" s="17">
        <v>0</v>
      </c>
    </row>
    <row r="113" spans="1:14">
      <c r="A113" s="16" t="s">
        <v>140</v>
      </c>
      <c r="B113" s="16" t="s">
        <v>2433</v>
      </c>
      <c r="C113" s="16" t="s">
        <v>139</v>
      </c>
      <c r="D113" s="16" t="s">
        <v>139</v>
      </c>
      <c r="E113" s="16" t="s">
        <v>2432</v>
      </c>
      <c r="F113" s="16" t="s">
        <v>1723</v>
      </c>
      <c r="G113" s="16" t="s">
        <v>1722</v>
      </c>
      <c r="H113" s="17">
        <v>169563.33898856924</v>
      </c>
      <c r="I113" s="17">
        <v>240157.90148856924</v>
      </c>
      <c r="J113" s="17">
        <f t="shared" si="1"/>
        <v>70594.5625</v>
      </c>
      <c r="K113" s="17">
        <v>70594.5625</v>
      </c>
      <c r="L113" s="19" t="s">
        <v>1529</v>
      </c>
      <c r="M113" s="19" t="s">
        <v>1538</v>
      </c>
      <c r="N113" s="17">
        <v>0</v>
      </c>
    </row>
    <row r="114" spans="1:14">
      <c r="A114" s="16" t="s">
        <v>2431</v>
      </c>
      <c r="B114" s="16" t="s">
        <v>2430</v>
      </c>
      <c r="C114" s="16" t="s">
        <v>2429</v>
      </c>
      <c r="D114" s="16" t="s">
        <v>324</v>
      </c>
      <c r="E114" s="16" t="s">
        <v>2428</v>
      </c>
      <c r="F114" s="16" t="s">
        <v>1723</v>
      </c>
      <c r="G114" s="16" t="s">
        <v>1718</v>
      </c>
      <c r="H114" s="17">
        <v>61169.653127587924</v>
      </c>
      <c r="I114" s="17">
        <v>325954.11583945237</v>
      </c>
      <c r="J114" s="17">
        <f t="shared" si="1"/>
        <v>264784.46271186444</v>
      </c>
      <c r="K114" s="17">
        <v>264784.46271186444</v>
      </c>
      <c r="L114" s="19" t="s">
        <v>1529</v>
      </c>
      <c r="M114" s="19" t="s">
        <v>314</v>
      </c>
      <c r="N114" s="17">
        <v>0</v>
      </c>
    </row>
    <row r="115" spans="1:14">
      <c r="A115" s="16" t="s">
        <v>361</v>
      </c>
      <c r="B115" s="16" t="s">
        <v>2427</v>
      </c>
      <c r="C115" s="16" t="s">
        <v>2426</v>
      </c>
      <c r="D115" s="16" t="s">
        <v>360</v>
      </c>
      <c r="E115" s="16" t="s">
        <v>2425</v>
      </c>
      <c r="F115" s="16" t="s">
        <v>1723</v>
      </c>
      <c r="G115" s="16" t="s">
        <v>1718</v>
      </c>
      <c r="H115" s="17">
        <v>126244.2172852878</v>
      </c>
      <c r="I115" s="17">
        <v>329538.03728528781</v>
      </c>
      <c r="J115" s="17">
        <f t="shared" si="1"/>
        <v>203293.82</v>
      </c>
      <c r="K115" s="17">
        <v>203293.82</v>
      </c>
      <c r="L115" s="19" t="s">
        <v>1735</v>
      </c>
      <c r="M115" s="19" t="s">
        <v>314</v>
      </c>
      <c r="N115" s="17">
        <v>0</v>
      </c>
    </row>
    <row r="116" spans="1:14">
      <c r="A116" s="16" t="s">
        <v>701</v>
      </c>
      <c r="B116" s="16" t="s">
        <v>2424</v>
      </c>
      <c r="C116" s="16" t="s">
        <v>700</v>
      </c>
      <c r="D116" s="16" t="s">
        <v>700</v>
      </c>
      <c r="E116" s="16" t="s">
        <v>2423</v>
      </c>
      <c r="F116" s="16" t="s">
        <v>1719</v>
      </c>
      <c r="G116" s="16" t="s">
        <v>1722</v>
      </c>
      <c r="H116" s="17">
        <v>37663.044166272884</v>
      </c>
      <c r="I116" s="17">
        <v>127885.05616627289</v>
      </c>
      <c r="J116" s="17">
        <f t="shared" si="1"/>
        <v>90222.012000000002</v>
      </c>
      <c r="K116" s="17">
        <v>90222.012000000002</v>
      </c>
      <c r="L116" s="19" t="s">
        <v>1620</v>
      </c>
      <c r="M116" s="19" t="s">
        <v>231</v>
      </c>
      <c r="N116" s="17">
        <v>0</v>
      </c>
    </row>
    <row r="117" spans="1:14">
      <c r="A117" s="16" t="s">
        <v>125</v>
      </c>
      <c r="B117" s="16" t="s">
        <v>2422</v>
      </c>
      <c r="C117" s="16" t="s">
        <v>124</v>
      </c>
      <c r="D117" s="16" t="s">
        <v>124</v>
      </c>
      <c r="E117" s="16" t="s">
        <v>2421</v>
      </c>
      <c r="F117" s="16" t="s">
        <v>1723</v>
      </c>
      <c r="G117" s="16" t="s">
        <v>1722</v>
      </c>
      <c r="H117" s="17">
        <v>15042.891853209892</v>
      </c>
      <c r="I117" s="17">
        <v>27463.791853209892</v>
      </c>
      <c r="J117" s="17">
        <f t="shared" si="1"/>
        <v>12420.9</v>
      </c>
      <c r="K117" s="17">
        <v>12420.9</v>
      </c>
      <c r="L117" s="19" t="s">
        <v>1735</v>
      </c>
      <c r="M117" s="19" t="s">
        <v>1404</v>
      </c>
      <c r="N117" s="17">
        <v>0</v>
      </c>
    </row>
    <row r="118" spans="1:14">
      <c r="A118" s="16" t="s">
        <v>1183</v>
      </c>
      <c r="B118" s="16" t="s">
        <v>2420</v>
      </c>
      <c r="C118" s="16" t="s">
        <v>1182</v>
      </c>
      <c r="D118" s="16" t="s">
        <v>1182</v>
      </c>
      <c r="E118" s="16" t="s">
        <v>2419</v>
      </c>
      <c r="F118" s="16" t="s">
        <v>1719</v>
      </c>
      <c r="G118" s="16" t="s">
        <v>1722</v>
      </c>
      <c r="H118" s="17">
        <v>3203327.1158560719</v>
      </c>
      <c r="I118" s="17">
        <v>11765717.6281914</v>
      </c>
      <c r="J118" s="17">
        <f t="shared" si="1"/>
        <v>8562390.5123353284</v>
      </c>
      <c r="K118" s="17">
        <v>8562390.5123353284</v>
      </c>
      <c r="L118" s="19" t="s">
        <v>1667</v>
      </c>
      <c r="M118" s="19" t="s">
        <v>231</v>
      </c>
      <c r="N118" s="17">
        <v>0</v>
      </c>
    </row>
    <row r="119" spans="1:14">
      <c r="A119" s="16" t="s">
        <v>128</v>
      </c>
      <c r="B119" s="16" t="s">
        <v>2418</v>
      </c>
      <c r="C119" s="16" t="s">
        <v>127</v>
      </c>
      <c r="D119" s="16" t="s">
        <v>127</v>
      </c>
      <c r="E119" s="16" t="s">
        <v>2417</v>
      </c>
      <c r="F119" s="16" t="s">
        <v>1723</v>
      </c>
      <c r="G119" s="16" t="s">
        <v>1722</v>
      </c>
      <c r="H119" s="17">
        <v>182739.13507682795</v>
      </c>
      <c r="I119" s="17">
        <v>295949.23594639316</v>
      </c>
      <c r="J119" s="17">
        <f t="shared" si="1"/>
        <v>113210.10086956521</v>
      </c>
      <c r="K119" s="17">
        <v>113210.10086956521</v>
      </c>
      <c r="L119" s="19" t="s">
        <v>1529</v>
      </c>
      <c r="M119" s="19" t="s">
        <v>304</v>
      </c>
      <c r="N119" s="17">
        <v>0</v>
      </c>
    </row>
    <row r="120" spans="1:14">
      <c r="A120" s="16" t="s">
        <v>131</v>
      </c>
      <c r="B120" s="16" t="s">
        <v>2416</v>
      </c>
      <c r="C120" s="16" t="s">
        <v>130</v>
      </c>
      <c r="D120" s="16" t="s">
        <v>130</v>
      </c>
      <c r="E120" s="16" t="s">
        <v>2415</v>
      </c>
      <c r="F120" s="16" t="s">
        <v>1723</v>
      </c>
      <c r="G120" s="16" t="s">
        <v>1722</v>
      </c>
      <c r="H120" s="17">
        <v>8346572.5993864965</v>
      </c>
      <c r="I120" s="17">
        <v>21432403.932915907</v>
      </c>
      <c r="J120" s="17">
        <f t="shared" si="1"/>
        <v>13085831.333529411</v>
      </c>
      <c r="K120" s="17">
        <v>13085831.333529411</v>
      </c>
      <c r="L120" s="19" t="s">
        <v>1824</v>
      </c>
      <c r="M120" s="19" t="s">
        <v>1210</v>
      </c>
      <c r="N120" s="17">
        <v>0</v>
      </c>
    </row>
    <row r="121" spans="1:14">
      <c r="A121" s="16" t="s">
        <v>710</v>
      </c>
      <c r="B121" s="16" t="s">
        <v>2414</v>
      </c>
      <c r="C121" s="16" t="s">
        <v>709</v>
      </c>
      <c r="D121" s="16" t="s">
        <v>709</v>
      </c>
      <c r="E121" s="16" t="s">
        <v>2413</v>
      </c>
      <c r="F121" s="16" t="s">
        <v>1719</v>
      </c>
      <c r="G121" s="16" t="s">
        <v>1722</v>
      </c>
      <c r="H121" s="17">
        <v>-19993458.716677487</v>
      </c>
      <c r="I121" s="17">
        <v>13969745.661104472</v>
      </c>
      <c r="J121" s="17">
        <f>I121-H121-N121</f>
        <v>6601846.7277819589</v>
      </c>
      <c r="K121" s="17">
        <v>33963204.377781957</v>
      </c>
      <c r="L121" s="19" t="s">
        <v>1667</v>
      </c>
      <c r="M121" s="19" t="s">
        <v>1210</v>
      </c>
      <c r="N121" s="17">
        <v>27361357.649999999</v>
      </c>
    </row>
    <row r="122" spans="1:14">
      <c r="A122" s="16" t="s">
        <v>713</v>
      </c>
      <c r="B122" s="16" t="s">
        <v>2412</v>
      </c>
      <c r="C122" s="16" t="s">
        <v>712</v>
      </c>
      <c r="D122" s="16" t="s">
        <v>712</v>
      </c>
      <c r="E122" s="16" t="s">
        <v>2411</v>
      </c>
      <c r="F122" s="16" t="s">
        <v>1723</v>
      </c>
      <c r="G122" s="16" t="s">
        <v>1722</v>
      </c>
      <c r="H122" s="17">
        <v>8540258.4595893547</v>
      </c>
      <c r="I122" s="17">
        <v>30872713.982589353</v>
      </c>
      <c r="J122" s="17">
        <f t="shared" si="1"/>
        <v>22332455.522999998</v>
      </c>
      <c r="K122" s="17">
        <v>22332455.522999998</v>
      </c>
      <c r="L122" s="19" t="s">
        <v>226</v>
      </c>
      <c r="M122" s="19" t="s">
        <v>1210</v>
      </c>
      <c r="N122" s="17">
        <v>0</v>
      </c>
    </row>
    <row r="123" spans="1:14">
      <c r="A123" s="16" t="s">
        <v>2410</v>
      </c>
      <c r="B123" s="16" t="s">
        <v>2409</v>
      </c>
      <c r="C123" s="16" t="s">
        <v>2408</v>
      </c>
      <c r="D123" s="16" t="s">
        <v>2408</v>
      </c>
      <c r="E123" s="16" t="s">
        <v>2407</v>
      </c>
      <c r="F123" s="16" t="s">
        <v>1723</v>
      </c>
      <c r="G123" s="16" t="s">
        <v>1722</v>
      </c>
      <c r="H123" s="17">
        <v>4324.1663822717983</v>
      </c>
      <c r="I123" s="17">
        <v>18972.476382271798</v>
      </c>
      <c r="J123" s="17">
        <f t="shared" si="1"/>
        <v>14648.31</v>
      </c>
      <c r="K123" s="17">
        <v>14648.31</v>
      </c>
      <c r="L123" s="19" t="s">
        <v>226</v>
      </c>
      <c r="M123" s="19" t="s">
        <v>1210</v>
      </c>
      <c r="N123" s="17">
        <v>0</v>
      </c>
    </row>
    <row r="124" spans="1:14">
      <c r="A124" s="16" t="s">
        <v>707</v>
      </c>
      <c r="B124" s="16" t="s">
        <v>2406</v>
      </c>
      <c r="C124" s="16" t="s">
        <v>706</v>
      </c>
      <c r="D124" s="16" t="s">
        <v>706</v>
      </c>
      <c r="E124" s="16" t="s">
        <v>2405</v>
      </c>
      <c r="F124" s="16" t="s">
        <v>1719</v>
      </c>
      <c r="G124" s="16" t="s">
        <v>1718</v>
      </c>
      <c r="H124" s="17">
        <v>78558.114176079194</v>
      </c>
      <c r="I124" s="17">
        <v>186503.1241760792</v>
      </c>
      <c r="J124" s="17">
        <f t="shared" si="1"/>
        <v>107945.01000000001</v>
      </c>
      <c r="K124" s="17">
        <v>107945.01000000001</v>
      </c>
      <c r="L124" s="19" t="s">
        <v>1620</v>
      </c>
      <c r="M124" s="19" t="s">
        <v>231</v>
      </c>
      <c r="N124" s="17">
        <v>0</v>
      </c>
    </row>
    <row r="125" spans="1:14">
      <c r="A125" s="16" t="s">
        <v>134</v>
      </c>
      <c r="B125" s="16" t="s">
        <v>2404</v>
      </c>
      <c r="C125" s="16" t="s">
        <v>133</v>
      </c>
      <c r="D125" s="16" t="s">
        <v>133</v>
      </c>
      <c r="E125" s="16" t="s">
        <v>2403</v>
      </c>
      <c r="F125" s="16" t="s">
        <v>1723</v>
      </c>
      <c r="G125" s="16" t="s">
        <v>1722</v>
      </c>
      <c r="H125" s="17">
        <v>55512.025314772967</v>
      </c>
      <c r="I125" s="17">
        <v>112263.75531477296</v>
      </c>
      <c r="J125" s="17">
        <f t="shared" si="1"/>
        <v>56751.729999999996</v>
      </c>
      <c r="K125" s="17">
        <v>56751.729999999996</v>
      </c>
      <c r="L125" s="19" t="s">
        <v>1735</v>
      </c>
      <c r="M125" s="19" t="s">
        <v>1645</v>
      </c>
      <c r="N125" s="17">
        <v>0</v>
      </c>
    </row>
    <row r="126" spans="1:14">
      <c r="A126" s="16" t="s">
        <v>137</v>
      </c>
      <c r="B126" s="16" t="s">
        <v>2402</v>
      </c>
      <c r="C126" s="16" t="s">
        <v>136</v>
      </c>
      <c r="D126" s="16" t="s">
        <v>136</v>
      </c>
      <c r="E126" s="16" t="s">
        <v>2401</v>
      </c>
      <c r="F126" s="16" t="s">
        <v>1723</v>
      </c>
      <c r="G126" s="16" t="s">
        <v>1722</v>
      </c>
      <c r="H126" s="17">
        <v>117353.94948132864</v>
      </c>
      <c r="I126" s="17">
        <v>209559.12923542701</v>
      </c>
      <c r="J126" s="17">
        <f t="shared" si="1"/>
        <v>92205.179754098368</v>
      </c>
      <c r="K126" s="17">
        <v>92205.179754098368</v>
      </c>
      <c r="L126" s="19" t="s">
        <v>226</v>
      </c>
      <c r="M126" s="19" t="s">
        <v>495</v>
      </c>
      <c r="N126" s="17">
        <v>0</v>
      </c>
    </row>
    <row r="127" spans="1:14">
      <c r="A127" s="16" t="s">
        <v>1369</v>
      </c>
      <c r="B127" s="16" t="s">
        <v>2400</v>
      </c>
      <c r="C127" s="16" t="s">
        <v>1368</v>
      </c>
      <c r="D127" s="16" t="s">
        <v>1368</v>
      </c>
      <c r="E127" s="16" t="s">
        <v>2399</v>
      </c>
      <c r="F127" s="16" t="s">
        <v>1723</v>
      </c>
      <c r="G127" s="16" t="s">
        <v>1722</v>
      </c>
      <c r="H127" s="17">
        <v>143612.09151375061</v>
      </c>
      <c r="I127" s="17">
        <v>3308893.3990561231</v>
      </c>
      <c r="J127" s="17">
        <f t="shared" si="1"/>
        <v>3165281.3075423725</v>
      </c>
      <c r="K127" s="17">
        <v>3165281.3075423725</v>
      </c>
      <c r="L127" s="19" t="s">
        <v>1529</v>
      </c>
      <c r="M127" s="19" t="s">
        <v>314</v>
      </c>
      <c r="N127" s="17">
        <v>0</v>
      </c>
    </row>
    <row r="128" spans="1:14">
      <c r="A128" s="16" t="s">
        <v>716</v>
      </c>
      <c r="B128" s="16" t="s">
        <v>2398</v>
      </c>
      <c r="C128" s="16" t="s">
        <v>715</v>
      </c>
      <c r="D128" s="16" t="s">
        <v>715</v>
      </c>
      <c r="E128" s="16" t="s">
        <v>2397</v>
      </c>
      <c r="F128" s="16" t="s">
        <v>1723</v>
      </c>
      <c r="G128" s="16" t="s">
        <v>1722</v>
      </c>
      <c r="H128" s="17">
        <v>70033.308877642819</v>
      </c>
      <c r="I128" s="17">
        <v>250831.45387764281</v>
      </c>
      <c r="J128" s="17">
        <f t="shared" si="1"/>
        <v>180798.14499999999</v>
      </c>
      <c r="K128" s="17">
        <v>180798.14499999999</v>
      </c>
      <c r="L128" s="19" t="s">
        <v>1529</v>
      </c>
      <c r="M128" s="19" t="s">
        <v>1538</v>
      </c>
      <c r="N128" s="17">
        <v>0</v>
      </c>
    </row>
    <row r="129" spans="1:14">
      <c r="A129" s="16" t="s">
        <v>142</v>
      </c>
      <c r="B129" s="16" t="s">
        <v>2396</v>
      </c>
      <c r="C129" s="16" t="s">
        <v>141</v>
      </c>
      <c r="D129" s="16" t="s">
        <v>141</v>
      </c>
      <c r="E129" s="16" t="s">
        <v>2395</v>
      </c>
      <c r="F129" s="16" t="s">
        <v>1719</v>
      </c>
      <c r="G129" s="16" t="s">
        <v>1718</v>
      </c>
      <c r="H129" s="17">
        <v>50397.651414168678</v>
      </c>
      <c r="I129" s="17">
        <v>98776.916662102565</v>
      </c>
      <c r="J129" s="17">
        <f t="shared" si="1"/>
        <v>48379.265247933887</v>
      </c>
      <c r="K129" s="17">
        <v>48379.265247933887</v>
      </c>
      <c r="L129" s="19" t="s">
        <v>1620</v>
      </c>
      <c r="M129" s="19" t="s">
        <v>314</v>
      </c>
      <c r="N129" s="17">
        <v>0</v>
      </c>
    </row>
    <row r="130" spans="1:14">
      <c r="A130" s="16" t="s">
        <v>2394</v>
      </c>
      <c r="B130" s="16" t="s">
        <v>2393</v>
      </c>
      <c r="C130" s="16" t="s">
        <v>2392</v>
      </c>
      <c r="D130" s="16" t="s">
        <v>2392</v>
      </c>
      <c r="E130" s="16" t="s">
        <v>2391</v>
      </c>
      <c r="F130" s="16" t="s">
        <v>1723</v>
      </c>
      <c r="G130" s="16" t="s">
        <v>1722</v>
      </c>
      <c r="H130" s="17">
        <v>340111.81421270024</v>
      </c>
      <c r="I130" s="17">
        <v>475113.81680763693</v>
      </c>
      <c r="J130" s="17">
        <f t="shared" si="1"/>
        <v>135002.0025949367</v>
      </c>
      <c r="K130" s="17">
        <v>135002.00259493673</v>
      </c>
      <c r="L130" s="19" t="s">
        <v>226</v>
      </c>
      <c r="M130" s="19" t="s">
        <v>227</v>
      </c>
      <c r="N130" s="17">
        <v>0</v>
      </c>
    </row>
    <row r="131" spans="1:14">
      <c r="A131" s="16" t="s">
        <v>145</v>
      </c>
      <c r="B131" s="16" t="s">
        <v>2390</v>
      </c>
      <c r="C131" s="16" t="s">
        <v>144</v>
      </c>
      <c r="D131" s="16" t="s">
        <v>144</v>
      </c>
      <c r="E131" s="16" t="s">
        <v>2389</v>
      </c>
      <c r="F131" s="16" t="s">
        <v>1723</v>
      </c>
      <c r="G131" s="16" t="s">
        <v>1722</v>
      </c>
      <c r="H131" s="17">
        <v>3981.3625557951891</v>
      </c>
      <c r="I131" s="17">
        <v>76533.382555795193</v>
      </c>
      <c r="J131" s="17">
        <f t="shared" ref="J131:J194" si="2">I131-H131</f>
        <v>72552.02</v>
      </c>
      <c r="K131" s="17">
        <v>72552.02</v>
      </c>
      <c r="L131" s="19" t="s">
        <v>1735</v>
      </c>
      <c r="M131" s="19" t="s">
        <v>304</v>
      </c>
      <c r="N131" s="17">
        <v>0</v>
      </c>
    </row>
    <row r="132" spans="1:14">
      <c r="A132" s="16" t="s">
        <v>148</v>
      </c>
      <c r="B132" s="16" t="s">
        <v>2388</v>
      </c>
      <c r="C132" s="16" t="s">
        <v>147</v>
      </c>
      <c r="D132" s="16" t="s">
        <v>147</v>
      </c>
      <c r="E132" s="16" t="s">
        <v>2387</v>
      </c>
      <c r="F132" s="16" t="s">
        <v>1723</v>
      </c>
      <c r="G132" s="16" t="s">
        <v>1722</v>
      </c>
      <c r="H132" s="17">
        <v>1110145.7584895946</v>
      </c>
      <c r="I132" s="17">
        <v>2600792.4001562614</v>
      </c>
      <c r="J132" s="17">
        <f t="shared" si="2"/>
        <v>1490646.6416666668</v>
      </c>
      <c r="K132" s="17">
        <v>1490646.6416666668</v>
      </c>
      <c r="L132" s="19" t="s">
        <v>226</v>
      </c>
      <c r="M132" s="19" t="s">
        <v>1404</v>
      </c>
      <c r="N132" s="17">
        <v>0</v>
      </c>
    </row>
    <row r="133" spans="1:14">
      <c r="A133" s="16" t="s">
        <v>524</v>
      </c>
      <c r="B133" s="16" t="s">
        <v>2386</v>
      </c>
      <c r="C133" s="16" t="s">
        <v>523</v>
      </c>
      <c r="D133" s="16" t="s">
        <v>523</v>
      </c>
      <c r="E133" s="16" t="s">
        <v>2385</v>
      </c>
      <c r="F133" s="16" t="s">
        <v>1723</v>
      </c>
      <c r="G133" s="16" t="s">
        <v>1722</v>
      </c>
      <c r="H133" s="17">
        <v>-1619405.1688469285</v>
      </c>
      <c r="I133" s="17">
        <v>3304267.3011530722</v>
      </c>
      <c r="J133" s="17">
        <f t="shared" si="2"/>
        <v>4923672.4700000007</v>
      </c>
      <c r="K133" s="17">
        <v>4923672.4700000007</v>
      </c>
      <c r="L133" s="19" t="s">
        <v>1529</v>
      </c>
      <c r="M133" s="19" t="s">
        <v>1574</v>
      </c>
      <c r="N133" s="17">
        <v>0</v>
      </c>
    </row>
    <row r="134" spans="1:14">
      <c r="A134" s="16" t="s">
        <v>722</v>
      </c>
      <c r="B134" s="16" t="s">
        <v>2384</v>
      </c>
      <c r="C134" s="16" t="s">
        <v>721</v>
      </c>
      <c r="D134" s="16" t="s">
        <v>721</v>
      </c>
      <c r="E134" s="16" t="s">
        <v>2383</v>
      </c>
      <c r="F134" s="16" t="s">
        <v>1723</v>
      </c>
      <c r="G134" s="16" t="s">
        <v>1718</v>
      </c>
      <c r="H134" s="17">
        <v>719721.76216812502</v>
      </c>
      <c r="I134" s="17">
        <v>1138212.3321681251</v>
      </c>
      <c r="J134" s="17">
        <f t="shared" si="2"/>
        <v>418490.57000000007</v>
      </c>
      <c r="K134" s="17">
        <v>418490.57</v>
      </c>
      <c r="L134" s="19">
        <v>0</v>
      </c>
      <c r="M134" s="19">
        <v>0</v>
      </c>
      <c r="N134" s="17">
        <v>0</v>
      </c>
    </row>
    <row r="135" spans="1:14">
      <c r="A135" s="16" t="s">
        <v>151</v>
      </c>
      <c r="B135" s="16" t="s">
        <v>2382</v>
      </c>
      <c r="C135" s="16" t="s">
        <v>150</v>
      </c>
      <c r="D135" s="16" t="s">
        <v>150</v>
      </c>
      <c r="E135" s="16" t="s">
        <v>2381</v>
      </c>
      <c r="F135" s="16" t="s">
        <v>1723</v>
      </c>
      <c r="G135" s="16" t="s">
        <v>1722</v>
      </c>
      <c r="H135" s="17">
        <v>54915.589948772627</v>
      </c>
      <c r="I135" s="17">
        <v>77977.339948772627</v>
      </c>
      <c r="J135" s="17">
        <f t="shared" si="2"/>
        <v>23061.75</v>
      </c>
      <c r="K135" s="17">
        <v>23061.75</v>
      </c>
      <c r="L135" s="19" t="s">
        <v>1735</v>
      </c>
      <c r="M135" s="19" t="s">
        <v>227</v>
      </c>
      <c r="N135" s="17">
        <v>0</v>
      </c>
    </row>
    <row r="136" spans="1:14">
      <c r="A136" s="16" t="s">
        <v>154</v>
      </c>
      <c r="B136" s="16" t="s">
        <v>2380</v>
      </c>
      <c r="C136" s="16" t="s">
        <v>153</v>
      </c>
      <c r="D136" s="16" t="s">
        <v>153</v>
      </c>
      <c r="E136" s="16" t="s">
        <v>2379</v>
      </c>
      <c r="F136" s="16" t="s">
        <v>1723</v>
      </c>
      <c r="G136" s="16" t="s">
        <v>1722</v>
      </c>
      <c r="H136" s="17">
        <v>87701.256731807996</v>
      </c>
      <c r="I136" s="17">
        <v>87701.256731807996</v>
      </c>
      <c r="J136" s="17">
        <f t="shared" si="2"/>
        <v>0</v>
      </c>
      <c r="K136" s="17">
        <v>0</v>
      </c>
      <c r="L136" s="19" t="s">
        <v>1735</v>
      </c>
      <c r="M136" s="19" t="s">
        <v>1404</v>
      </c>
      <c r="N136" s="17">
        <v>0</v>
      </c>
    </row>
    <row r="137" spans="1:14">
      <c r="A137" s="16" t="s">
        <v>2378</v>
      </c>
      <c r="B137" s="16" t="s">
        <v>2377</v>
      </c>
      <c r="C137" s="16" t="s">
        <v>2376</v>
      </c>
      <c r="D137" s="16" t="s">
        <v>156</v>
      </c>
      <c r="E137" s="16" t="s">
        <v>2375</v>
      </c>
      <c r="F137" s="16" t="s">
        <v>1719</v>
      </c>
      <c r="G137" s="16" t="s">
        <v>1722</v>
      </c>
      <c r="H137" s="17">
        <v>70748.023161408026</v>
      </c>
      <c r="I137" s="17">
        <v>1251377.2824589286</v>
      </c>
      <c r="J137" s="17">
        <f t="shared" si="2"/>
        <v>1180629.2592975206</v>
      </c>
      <c r="K137" s="17">
        <v>1180629.2592975206</v>
      </c>
      <c r="L137" s="19" t="s">
        <v>1620</v>
      </c>
      <c r="M137" s="19" t="s">
        <v>314</v>
      </c>
      <c r="N137" s="17">
        <v>0</v>
      </c>
    </row>
    <row r="138" spans="1:14">
      <c r="A138" s="16" t="s">
        <v>1448</v>
      </c>
      <c r="B138" s="16" t="s">
        <v>2374</v>
      </c>
      <c r="C138" s="16" t="s">
        <v>1447</v>
      </c>
      <c r="D138" s="16" t="s">
        <v>1447</v>
      </c>
      <c r="E138" s="16" t="s">
        <v>2373</v>
      </c>
      <c r="F138" s="16" t="s">
        <v>1723</v>
      </c>
      <c r="G138" s="16" t="s">
        <v>1722</v>
      </c>
      <c r="H138" s="17">
        <v>108285.38613208111</v>
      </c>
      <c r="I138" s="17">
        <v>157743.21613208111</v>
      </c>
      <c r="J138" s="17">
        <f t="shared" si="2"/>
        <v>49457.83</v>
      </c>
      <c r="K138" s="17">
        <v>49457.83</v>
      </c>
      <c r="L138" s="19" t="s">
        <v>1735</v>
      </c>
      <c r="M138" s="19" t="s">
        <v>495</v>
      </c>
      <c r="N138" s="17">
        <v>0</v>
      </c>
    </row>
    <row r="139" spans="1:14">
      <c r="A139" s="16" t="s">
        <v>728</v>
      </c>
      <c r="B139" s="16" t="s">
        <v>2372</v>
      </c>
      <c r="C139" s="16" t="s">
        <v>727</v>
      </c>
      <c r="D139" s="16" t="s">
        <v>727</v>
      </c>
      <c r="E139" s="16" t="s">
        <v>2371</v>
      </c>
      <c r="F139" s="16" t="s">
        <v>1719</v>
      </c>
      <c r="G139" s="16" t="s">
        <v>1722</v>
      </c>
      <c r="H139" s="17">
        <v>154941.90272655</v>
      </c>
      <c r="I139" s="17">
        <v>492239.39240134676</v>
      </c>
      <c r="J139" s="17">
        <f t="shared" si="2"/>
        <v>337297.48967479676</v>
      </c>
      <c r="K139" s="17">
        <v>337297.48967479676</v>
      </c>
      <c r="L139" s="19" t="s">
        <v>1620</v>
      </c>
      <c r="M139" s="19" t="s">
        <v>1538</v>
      </c>
      <c r="N139" s="17">
        <v>0</v>
      </c>
    </row>
    <row r="140" spans="1:14">
      <c r="A140" s="16" t="s">
        <v>2370</v>
      </c>
      <c r="B140" s="16" t="s">
        <v>2369</v>
      </c>
      <c r="C140" s="16" t="s">
        <v>2368</v>
      </c>
      <c r="D140" s="16" t="s">
        <v>2368</v>
      </c>
      <c r="E140" s="16" t="s">
        <v>2367</v>
      </c>
      <c r="F140" s="16" t="s">
        <v>1723</v>
      </c>
      <c r="G140" s="16" t="s">
        <v>1722</v>
      </c>
      <c r="H140" s="17">
        <v>230527.03845400381</v>
      </c>
      <c r="I140" s="17">
        <v>354591.04940337088</v>
      </c>
      <c r="J140" s="17">
        <f t="shared" si="2"/>
        <v>124064.01094936708</v>
      </c>
      <c r="K140" s="17">
        <v>124064.01094936709</v>
      </c>
      <c r="L140" s="19" t="s">
        <v>226</v>
      </c>
      <c r="M140" s="19" t="s">
        <v>314</v>
      </c>
      <c r="N140" s="17">
        <v>0</v>
      </c>
    </row>
    <row r="141" spans="1:14">
      <c r="A141" s="16" t="s">
        <v>2366</v>
      </c>
      <c r="B141" s="16" t="s">
        <v>2365</v>
      </c>
      <c r="C141" s="16" t="s">
        <v>2364</v>
      </c>
      <c r="D141" s="16" t="s">
        <v>43</v>
      </c>
      <c r="E141" s="16" t="s">
        <v>2363</v>
      </c>
      <c r="F141" s="16" t="s">
        <v>1719</v>
      </c>
      <c r="G141" s="16" t="s">
        <v>1722</v>
      </c>
      <c r="H141" s="17">
        <v>-133652.51202162873</v>
      </c>
      <c r="I141" s="17">
        <v>270893.00269381842</v>
      </c>
      <c r="J141" s="17">
        <f t="shared" si="2"/>
        <v>404545.51471544715</v>
      </c>
      <c r="K141" s="17">
        <v>404545.51471544715</v>
      </c>
      <c r="L141" s="19" t="s">
        <v>1620</v>
      </c>
      <c r="M141" s="19" t="s">
        <v>1538</v>
      </c>
      <c r="N141" s="17">
        <v>0</v>
      </c>
    </row>
    <row r="142" spans="1:14">
      <c r="A142" s="16" t="s">
        <v>731</v>
      </c>
      <c r="B142" s="16" t="s">
        <v>2362</v>
      </c>
      <c r="C142" s="16" t="s">
        <v>730</v>
      </c>
      <c r="D142" s="16" t="s">
        <v>730</v>
      </c>
      <c r="E142" s="16" t="s">
        <v>2361</v>
      </c>
      <c r="F142" s="16" t="s">
        <v>1723</v>
      </c>
      <c r="G142" s="16" t="s">
        <v>1718</v>
      </c>
      <c r="H142" s="17">
        <v>1048341.1535486379</v>
      </c>
      <c r="I142" s="17">
        <v>2177869.6369969137</v>
      </c>
      <c r="J142" s="17">
        <f t="shared" si="2"/>
        <v>1129528.4834482758</v>
      </c>
      <c r="K142" s="17">
        <v>1129528.4834482758</v>
      </c>
      <c r="L142" s="19" t="s">
        <v>1529</v>
      </c>
      <c r="M142" s="19" t="s">
        <v>1593</v>
      </c>
      <c r="N142" s="17">
        <v>0</v>
      </c>
    </row>
    <row r="143" spans="1:14">
      <c r="A143" s="16" t="s">
        <v>160</v>
      </c>
      <c r="B143" s="16" t="s">
        <v>2360</v>
      </c>
      <c r="C143" s="16" t="s">
        <v>159</v>
      </c>
      <c r="D143" s="16" t="s">
        <v>159</v>
      </c>
      <c r="E143" s="16" t="s">
        <v>2359</v>
      </c>
      <c r="F143" s="16" t="s">
        <v>1719</v>
      </c>
      <c r="G143" s="16" t="s">
        <v>1722</v>
      </c>
      <c r="H143" s="17">
        <v>-4971.1958735240987</v>
      </c>
      <c r="I143" s="17">
        <v>59098.697126475905</v>
      </c>
      <c r="J143" s="17">
        <f t="shared" si="2"/>
        <v>64069.893000000004</v>
      </c>
      <c r="K143" s="17">
        <v>64069.893000000004</v>
      </c>
      <c r="L143" s="19" t="s">
        <v>1620</v>
      </c>
      <c r="M143" s="19" t="s">
        <v>231</v>
      </c>
      <c r="N143" s="17">
        <v>0</v>
      </c>
    </row>
    <row r="144" spans="1:14">
      <c r="A144" s="16" t="s">
        <v>734</v>
      </c>
      <c r="B144" s="16" t="s">
        <v>2358</v>
      </c>
      <c r="C144" s="16" t="s">
        <v>733</v>
      </c>
      <c r="D144" s="16" t="s">
        <v>733</v>
      </c>
      <c r="E144" s="16" t="s">
        <v>2357</v>
      </c>
      <c r="F144" s="16" t="s">
        <v>1723</v>
      </c>
      <c r="G144" s="16" t="s">
        <v>1718</v>
      </c>
      <c r="H144" s="17">
        <v>28517.450219661558</v>
      </c>
      <c r="I144" s="17">
        <v>34618.114386328227</v>
      </c>
      <c r="J144" s="17">
        <f t="shared" si="2"/>
        <v>6100.6641666666692</v>
      </c>
      <c r="K144" s="17">
        <v>6100.6641666666674</v>
      </c>
      <c r="L144" s="19" t="s">
        <v>1529</v>
      </c>
      <c r="M144" s="19" t="s">
        <v>1538</v>
      </c>
      <c r="N144" s="17">
        <v>0</v>
      </c>
    </row>
    <row r="145" spans="1:14">
      <c r="A145" s="16" t="s">
        <v>1312</v>
      </c>
      <c r="B145" s="16" t="s">
        <v>2356</v>
      </c>
      <c r="C145" s="16" t="s">
        <v>1311</v>
      </c>
      <c r="D145" s="16" t="s">
        <v>1311</v>
      </c>
      <c r="E145" s="16" t="s">
        <v>2355</v>
      </c>
      <c r="F145" s="16" t="s">
        <v>1719</v>
      </c>
      <c r="G145" s="16" t="s">
        <v>1722</v>
      </c>
      <c r="H145" s="17">
        <v>1471073.0174310165</v>
      </c>
      <c r="I145" s="17">
        <v>3085050.3813019842</v>
      </c>
      <c r="J145" s="17">
        <f t="shared" si="2"/>
        <v>1613977.3638709676</v>
      </c>
      <c r="K145" s="17">
        <v>1613977.3638709676</v>
      </c>
      <c r="L145" s="19" t="s">
        <v>1662</v>
      </c>
      <c r="M145" s="19" t="s">
        <v>495</v>
      </c>
      <c r="N145" s="17">
        <v>0</v>
      </c>
    </row>
    <row r="146" spans="1:14">
      <c r="A146" s="16" t="s">
        <v>164</v>
      </c>
      <c r="B146" s="16" t="s">
        <v>2354</v>
      </c>
      <c r="C146" s="16" t="s">
        <v>162</v>
      </c>
      <c r="D146" s="16" t="s">
        <v>739</v>
      </c>
      <c r="E146" s="16" t="s">
        <v>2353</v>
      </c>
      <c r="F146" s="16" t="s">
        <v>1719</v>
      </c>
      <c r="G146" s="16" t="s">
        <v>1718</v>
      </c>
      <c r="H146" s="17">
        <v>48030.938264467535</v>
      </c>
      <c r="I146" s="17">
        <v>175465.34887422362</v>
      </c>
      <c r="J146" s="17">
        <f t="shared" si="2"/>
        <v>127434.41060975609</v>
      </c>
      <c r="K146" s="17">
        <v>127434.41060975609</v>
      </c>
      <c r="L146" s="19" t="s">
        <v>1620</v>
      </c>
      <c r="M146" s="19" t="s">
        <v>1538</v>
      </c>
      <c r="N146" s="17">
        <v>0</v>
      </c>
    </row>
    <row r="147" spans="1:14">
      <c r="A147" s="16" t="s">
        <v>740</v>
      </c>
      <c r="B147" s="16" t="s">
        <v>2352</v>
      </c>
      <c r="C147" s="16" t="s">
        <v>739</v>
      </c>
      <c r="D147" s="16" t="s">
        <v>739</v>
      </c>
      <c r="E147" s="16" t="s">
        <v>2351</v>
      </c>
      <c r="F147" s="16" t="s">
        <v>1719</v>
      </c>
      <c r="G147" s="16" t="s">
        <v>1718</v>
      </c>
      <c r="H147" s="17">
        <v>94862.02903690908</v>
      </c>
      <c r="I147" s="17">
        <v>326892.13603690907</v>
      </c>
      <c r="J147" s="17">
        <f t="shared" si="2"/>
        <v>232030.10699999999</v>
      </c>
      <c r="K147" s="17">
        <v>232030.10699999999</v>
      </c>
      <c r="L147" s="19" t="s">
        <v>1620</v>
      </c>
      <c r="M147" s="19" t="s">
        <v>231</v>
      </c>
      <c r="N147" s="17">
        <v>0</v>
      </c>
    </row>
    <row r="148" spans="1:14">
      <c r="A148" s="16" t="s">
        <v>2350</v>
      </c>
      <c r="B148" s="16" t="s">
        <v>2349</v>
      </c>
      <c r="C148" s="16" t="s">
        <v>2348</v>
      </c>
      <c r="D148" s="16" t="s">
        <v>2348</v>
      </c>
      <c r="E148" s="16" t="s">
        <v>2347</v>
      </c>
      <c r="F148" s="16" t="s">
        <v>1719</v>
      </c>
      <c r="G148" s="16" t="s">
        <v>1722</v>
      </c>
      <c r="H148" s="17">
        <v>18461.191592317511</v>
      </c>
      <c r="I148" s="17">
        <v>28484.518592317512</v>
      </c>
      <c r="J148" s="17">
        <f t="shared" si="2"/>
        <v>10023.327000000001</v>
      </c>
      <c r="K148" s="17">
        <v>10023.326999999999</v>
      </c>
      <c r="L148" s="19" t="s">
        <v>1620</v>
      </c>
      <c r="M148" s="19" t="s">
        <v>231</v>
      </c>
      <c r="N148" s="17">
        <v>0</v>
      </c>
    </row>
    <row r="149" spans="1:14">
      <c r="A149" s="16" t="s">
        <v>746</v>
      </c>
      <c r="B149" s="16" t="s">
        <v>2346</v>
      </c>
      <c r="C149" s="16" t="s">
        <v>745</v>
      </c>
      <c r="D149" s="16" t="s">
        <v>745</v>
      </c>
      <c r="E149" s="16" t="s">
        <v>2345</v>
      </c>
      <c r="F149" s="16" t="s">
        <v>1719</v>
      </c>
      <c r="G149" s="16" t="s">
        <v>1718</v>
      </c>
      <c r="H149" s="17">
        <v>8887.6336991956123</v>
      </c>
      <c r="I149" s="17">
        <v>36150.127699195611</v>
      </c>
      <c r="J149" s="17">
        <f t="shared" si="2"/>
        <v>27262.493999999999</v>
      </c>
      <c r="K149" s="17">
        <v>27262.493999999999</v>
      </c>
      <c r="L149" s="19" t="s">
        <v>1620</v>
      </c>
      <c r="M149" s="19" t="s">
        <v>231</v>
      </c>
      <c r="N149" s="17">
        <v>0</v>
      </c>
    </row>
    <row r="150" spans="1:14">
      <c r="A150" s="16" t="s">
        <v>167</v>
      </c>
      <c r="B150" s="16" t="s">
        <v>2344</v>
      </c>
      <c r="C150" s="16" t="s">
        <v>166</v>
      </c>
      <c r="D150" s="16" t="s">
        <v>166</v>
      </c>
      <c r="E150" s="16" t="s">
        <v>2343</v>
      </c>
      <c r="F150" s="16" t="s">
        <v>1723</v>
      </c>
      <c r="G150" s="16" t="s">
        <v>1722</v>
      </c>
      <c r="H150" s="17">
        <v>2008545.1031663679</v>
      </c>
      <c r="I150" s="17">
        <v>4764934.3078743974</v>
      </c>
      <c r="J150" s="17">
        <f t="shared" si="2"/>
        <v>2756389.2047080295</v>
      </c>
      <c r="K150" s="17">
        <v>2756389.2047080295</v>
      </c>
      <c r="L150" s="19" t="s">
        <v>226</v>
      </c>
      <c r="M150" s="19" t="s">
        <v>1574</v>
      </c>
      <c r="N150" s="17">
        <v>0</v>
      </c>
    </row>
    <row r="151" spans="1:14">
      <c r="A151" s="16" t="s">
        <v>749</v>
      </c>
      <c r="B151" s="16" t="s">
        <v>2342</v>
      </c>
      <c r="C151" s="16" t="s">
        <v>748</v>
      </c>
      <c r="D151" s="16" t="s">
        <v>748</v>
      </c>
      <c r="E151" s="16" t="s">
        <v>2341</v>
      </c>
      <c r="F151" s="16" t="s">
        <v>1719</v>
      </c>
      <c r="G151" s="16" t="s">
        <v>1722</v>
      </c>
      <c r="H151" s="17">
        <v>-7667262.92347534</v>
      </c>
      <c r="I151" s="17">
        <v>60132342.476256207</v>
      </c>
      <c r="J151" s="17">
        <f>I151-H151-N151</f>
        <v>21995277.949731544</v>
      </c>
      <c r="K151" s="17">
        <v>67799605.399731547</v>
      </c>
      <c r="L151" s="19" t="s">
        <v>1667</v>
      </c>
      <c r="M151" s="19" t="s">
        <v>304</v>
      </c>
      <c r="N151" s="17">
        <v>45804327.450000003</v>
      </c>
    </row>
    <row r="152" spans="1:14">
      <c r="A152" s="16" t="s">
        <v>68</v>
      </c>
      <c r="B152" s="16" t="s">
        <v>2340</v>
      </c>
      <c r="C152" s="16" t="s">
        <v>67</v>
      </c>
      <c r="D152" s="16" t="s">
        <v>67</v>
      </c>
      <c r="E152" s="16" t="s">
        <v>2339</v>
      </c>
      <c r="F152" s="16" t="s">
        <v>1723</v>
      </c>
      <c r="G152" s="16" t="s">
        <v>1722</v>
      </c>
      <c r="H152" s="17">
        <v>13722623.861825379</v>
      </c>
      <c r="I152" s="17">
        <v>25102392.230369683</v>
      </c>
      <c r="J152" s="17">
        <f t="shared" si="2"/>
        <v>11379768.368544305</v>
      </c>
      <c r="K152" s="17">
        <v>11379768.368544305</v>
      </c>
      <c r="L152" s="19" t="s">
        <v>226</v>
      </c>
      <c r="M152" s="19" t="s">
        <v>314</v>
      </c>
      <c r="N152" s="17">
        <v>0</v>
      </c>
    </row>
    <row r="153" spans="1:14">
      <c r="A153" s="16" t="s">
        <v>170</v>
      </c>
      <c r="B153" s="16" t="s">
        <v>2338</v>
      </c>
      <c r="C153" s="16" t="s">
        <v>169</v>
      </c>
      <c r="D153" s="16" t="s">
        <v>169</v>
      </c>
      <c r="E153" s="16" t="s">
        <v>2337</v>
      </c>
      <c r="F153" s="16" t="s">
        <v>1723</v>
      </c>
      <c r="G153" s="16" t="s">
        <v>1722</v>
      </c>
      <c r="H153" s="17">
        <v>28151.698621027685</v>
      </c>
      <c r="I153" s="17">
        <v>44313.538621027685</v>
      </c>
      <c r="J153" s="17">
        <f t="shared" si="2"/>
        <v>16161.84</v>
      </c>
      <c r="K153" s="17">
        <v>16161.84</v>
      </c>
      <c r="L153" s="19" t="s">
        <v>1735</v>
      </c>
      <c r="M153" s="19" t="s">
        <v>1210</v>
      </c>
      <c r="N153" s="17">
        <v>0</v>
      </c>
    </row>
    <row r="154" spans="1:14">
      <c r="A154" s="16" t="s">
        <v>1454</v>
      </c>
      <c r="B154" s="16" t="s">
        <v>2336</v>
      </c>
      <c r="C154" s="16" t="s">
        <v>1453</v>
      </c>
      <c r="D154" s="16" t="s">
        <v>1453</v>
      </c>
      <c r="E154" s="16" t="s">
        <v>2335</v>
      </c>
      <c r="F154" s="16" t="s">
        <v>1723</v>
      </c>
      <c r="G154" s="16" t="s">
        <v>1722</v>
      </c>
      <c r="H154" s="17">
        <v>241370.02788968614</v>
      </c>
      <c r="I154" s="17">
        <v>298346.64198059525</v>
      </c>
      <c r="J154" s="17">
        <f t="shared" si="2"/>
        <v>56976.614090909105</v>
      </c>
      <c r="K154" s="17">
        <v>56976.614090909097</v>
      </c>
      <c r="L154" s="19" t="s">
        <v>226</v>
      </c>
      <c r="M154" s="19" t="s">
        <v>1404</v>
      </c>
      <c r="N154" s="17">
        <v>0</v>
      </c>
    </row>
    <row r="155" spans="1:14">
      <c r="A155" s="16" t="s">
        <v>1487</v>
      </c>
      <c r="B155" s="16" t="s">
        <v>2334</v>
      </c>
      <c r="C155" s="16" t="s">
        <v>1486</v>
      </c>
      <c r="D155" s="16" t="s">
        <v>1486</v>
      </c>
      <c r="E155" s="16" t="s">
        <v>2333</v>
      </c>
      <c r="F155" s="16" t="s">
        <v>1723</v>
      </c>
      <c r="G155" s="16" t="s">
        <v>1722</v>
      </c>
      <c r="H155" s="17">
        <v>129420.11206974217</v>
      </c>
      <c r="I155" s="17">
        <v>129420.11206974217</v>
      </c>
      <c r="J155" s="17">
        <f t="shared" si="2"/>
        <v>0</v>
      </c>
      <c r="K155" s="17">
        <v>0</v>
      </c>
      <c r="L155" s="19" t="s">
        <v>226</v>
      </c>
      <c r="M155" s="19" t="s">
        <v>304</v>
      </c>
      <c r="N155" s="17">
        <v>0</v>
      </c>
    </row>
    <row r="156" spans="1:14">
      <c r="A156" s="16" t="s">
        <v>173</v>
      </c>
      <c r="B156" s="16" t="s">
        <v>2332</v>
      </c>
      <c r="C156" s="16" t="s">
        <v>172</v>
      </c>
      <c r="D156" s="16" t="s">
        <v>172</v>
      </c>
      <c r="E156" s="16" t="s">
        <v>2331</v>
      </c>
      <c r="F156" s="16" t="s">
        <v>1723</v>
      </c>
      <c r="G156" s="16" t="s">
        <v>1722</v>
      </c>
      <c r="H156" s="17">
        <v>-2623046.7967362087</v>
      </c>
      <c r="I156" s="17">
        <v>-225150.01673620875</v>
      </c>
      <c r="J156" s="17">
        <f t="shared" si="2"/>
        <v>2397896.7799999998</v>
      </c>
      <c r="K156" s="17">
        <v>2397896.7799999998</v>
      </c>
      <c r="L156" s="19" t="s">
        <v>1824</v>
      </c>
      <c r="M156" s="19" t="s">
        <v>304</v>
      </c>
      <c r="N156" s="17">
        <v>0</v>
      </c>
    </row>
    <row r="157" spans="1:14">
      <c r="A157" s="16" t="s">
        <v>1457</v>
      </c>
      <c r="B157" s="16" t="s">
        <v>2330</v>
      </c>
      <c r="C157" s="16" t="s">
        <v>1456</v>
      </c>
      <c r="D157" s="16" t="s">
        <v>1456</v>
      </c>
      <c r="E157" s="16" t="s">
        <v>2329</v>
      </c>
      <c r="F157" s="16" t="s">
        <v>1723</v>
      </c>
      <c r="G157" s="16" t="s">
        <v>1722</v>
      </c>
      <c r="H157" s="17">
        <v>177989.4272702923</v>
      </c>
      <c r="I157" s="17">
        <v>313455.75638421637</v>
      </c>
      <c r="J157" s="17">
        <f t="shared" si="2"/>
        <v>135466.32911392406</v>
      </c>
      <c r="K157" s="17">
        <v>135466.32911392406</v>
      </c>
      <c r="L157" s="19" t="s">
        <v>226</v>
      </c>
      <c r="M157" s="19" t="s">
        <v>227</v>
      </c>
      <c r="N157" s="17">
        <v>0</v>
      </c>
    </row>
    <row r="158" spans="1:14">
      <c r="A158" s="16" t="s">
        <v>1460</v>
      </c>
      <c r="B158" s="16" t="s">
        <v>2328</v>
      </c>
      <c r="C158" s="16" t="s">
        <v>1459</v>
      </c>
      <c r="D158" s="16" t="s">
        <v>1459</v>
      </c>
      <c r="E158" s="16" t="s">
        <v>2327</v>
      </c>
      <c r="F158" s="16" t="s">
        <v>1723</v>
      </c>
      <c r="G158" s="16" t="s">
        <v>1722</v>
      </c>
      <c r="H158" s="17">
        <v>279562.89801701379</v>
      </c>
      <c r="I158" s="17">
        <v>323762.89801701379</v>
      </c>
      <c r="J158" s="17">
        <f t="shared" si="2"/>
        <v>44200</v>
      </c>
      <c r="K158" s="17">
        <v>44200</v>
      </c>
      <c r="L158" s="19" t="s">
        <v>1735</v>
      </c>
      <c r="M158" s="19" t="s">
        <v>1223</v>
      </c>
      <c r="N158" s="17">
        <v>0</v>
      </c>
    </row>
    <row r="159" spans="1:14">
      <c r="A159" s="16" t="s">
        <v>1463</v>
      </c>
      <c r="B159" s="16" t="s">
        <v>2326</v>
      </c>
      <c r="C159" s="16" t="s">
        <v>1462</v>
      </c>
      <c r="D159" s="16" t="s">
        <v>1462</v>
      </c>
      <c r="E159" s="16" t="s">
        <v>2325</v>
      </c>
      <c r="F159" s="16" t="s">
        <v>1723</v>
      </c>
      <c r="G159" s="16" t="s">
        <v>1722</v>
      </c>
      <c r="H159" s="17">
        <v>77247.732553295151</v>
      </c>
      <c r="I159" s="17">
        <v>94247.732553295151</v>
      </c>
      <c r="J159" s="17">
        <f t="shared" si="2"/>
        <v>17000</v>
      </c>
      <c r="K159" s="17">
        <v>17000</v>
      </c>
      <c r="L159" s="19" t="s">
        <v>1735</v>
      </c>
      <c r="M159" s="19" t="s">
        <v>1404</v>
      </c>
      <c r="N159" s="17">
        <v>0</v>
      </c>
    </row>
    <row r="160" spans="1:14">
      <c r="A160" s="16" t="s">
        <v>1511</v>
      </c>
      <c r="B160" s="16" t="s">
        <v>2324</v>
      </c>
      <c r="C160" s="16" t="s">
        <v>1510</v>
      </c>
      <c r="D160" s="16" t="s">
        <v>1510</v>
      </c>
      <c r="E160" s="16" t="s">
        <v>2323</v>
      </c>
      <c r="F160" s="16" t="s">
        <v>1723</v>
      </c>
      <c r="G160" s="16" t="s">
        <v>1722</v>
      </c>
      <c r="H160" s="17">
        <v>427682.71584286878</v>
      </c>
      <c r="I160" s="17">
        <v>1000081.1014986065</v>
      </c>
      <c r="J160" s="17">
        <f t="shared" si="2"/>
        <v>572398.38565573771</v>
      </c>
      <c r="K160" s="17">
        <v>572398.38565573771</v>
      </c>
      <c r="L160" s="19" t="s">
        <v>226</v>
      </c>
      <c r="M160" s="19" t="s">
        <v>495</v>
      </c>
      <c r="N160" s="17">
        <v>0</v>
      </c>
    </row>
    <row r="161" spans="1:14">
      <c r="A161" s="16" t="s">
        <v>1466</v>
      </c>
      <c r="B161" s="16" t="s">
        <v>2322</v>
      </c>
      <c r="C161" s="16" t="s">
        <v>1465</v>
      </c>
      <c r="D161" s="16" t="s">
        <v>1465</v>
      </c>
      <c r="E161" s="16" t="s">
        <v>2321</v>
      </c>
      <c r="F161" s="16" t="s">
        <v>1723</v>
      </c>
      <c r="G161" s="16" t="s">
        <v>1722</v>
      </c>
      <c r="H161" s="17">
        <v>270466.35057659401</v>
      </c>
      <c r="I161" s="17">
        <v>522928.18875841214</v>
      </c>
      <c r="J161" s="17">
        <f t="shared" si="2"/>
        <v>252461.83818181814</v>
      </c>
      <c r="K161" s="17">
        <v>252461.83818181817</v>
      </c>
      <c r="L161" s="19" t="s">
        <v>226</v>
      </c>
      <c r="M161" s="19" t="s">
        <v>1404</v>
      </c>
      <c r="N161" s="17">
        <v>0</v>
      </c>
    </row>
    <row r="162" spans="1:14">
      <c r="A162" s="16" t="s">
        <v>1469</v>
      </c>
      <c r="B162" s="16" t="s">
        <v>2320</v>
      </c>
      <c r="C162" s="16" t="s">
        <v>1468</v>
      </c>
      <c r="D162" s="16" t="s">
        <v>1468</v>
      </c>
      <c r="E162" s="16" t="s">
        <v>2319</v>
      </c>
      <c r="F162" s="16" t="s">
        <v>1723</v>
      </c>
      <c r="G162" s="16" t="s">
        <v>1722</v>
      </c>
      <c r="H162" s="17">
        <v>522469.15591270942</v>
      </c>
      <c r="I162" s="17">
        <v>1306358.9359127095</v>
      </c>
      <c r="J162" s="17">
        <f t="shared" si="2"/>
        <v>783889.78</v>
      </c>
      <c r="K162" s="17">
        <v>783889.78</v>
      </c>
      <c r="L162" s="19" t="s">
        <v>1735</v>
      </c>
      <c r="M162" s="19" t="s">
        <v>231</v>
      </c>
      <c r="N162" s="17">
        <v>0</v>
      </c>
    </row>
    <row r="163" spans="1:14">
      <c r="A163" s="16" t="s">
        <v>1505</v>
      </c>
      <c r="B163" s="16" t="s">
        <v>2318</v>
      </c>
      <c r="C163" s="16" t="s">
        <v>1504</v>
      </c>
      <c r="D163" s="16" t="s">
        <v>1504</v>
      </c>
      <c r="E163" s="16" t="s">
        <v>2317</v>
      </c>
      <c r="F163" s="16" t="s">
        <v>1723</v>
      </c>
      <c r="G163" s="16" t="s">
        <v>1722</v>
      </c>
      <c r="H163" s="17">
        <v>42025.232561219309</v>
      </c>
      <c r="I163" s="17">
        <v>49432.982561219309</v>
      </c>
      <c r="J163" s="17">
        <f t="shared" si="2"/>
        <v>7407.75</v>
      </c>
      <c r="K163" s="17">
        <v>7407.75</v>
      </c>
      <c r="L163" s="19" t="s">
        <v>226</v>
      </c>
      <c r="M163" s="19" t="s">
        <v>304</v>
      </c>
      <c r="N163" s="17">
        <v>0</v>
      </c>
    </row>
    <row r="164" spans="1:14">
      <c r="A164" s="16" t="s">
        <v>1472</v>
      </c>
      <c r="B164" s="16" t="s">
        <v>2316</v>
      </c>
      <c r="C164" s="16" t="s">
        <v>1471</v>
      </c>
      <c r="D164" s="16" t="s">
        <v>1471</v>
      </c>
      <c r="E164" s="16" t="s">
        <v>2315</v>
      </c>
      <c r="F164" s="16" t="s">
        <v>1723</v>
      </c>
      <c r="G164" s="16" t="s">
        <v>1722</v>
      </c>
      <c r="H164" s="17">
        <v>142101.22524189533</v>
      </c>
      <c r="I164" s="17">
        <v>145173.31705397586</v>
      </c>
      <c r="J164" s="17">
        <f t="shared" si="2"/>
        <v>3072.0918120805291</v>
      </c>
      <c r="K164" s="17">
        <v>3072.0918120805368</v>
      </c>
      <c r="L164" s="19" t="s">
        <v>226</v>
      </c>
      <c r="M164" s="19" t="s">
        <v>304</v>
      </c>
      <c r="N164" s="17">
        <v>0</v>
      </c>
    </row>
    <row r="165" spans="1:14">
      <c r="A165" s="16" t="s">
        <v>1475</v>
      </c>
      <c r="B165" s="16" t="s">
        <v>2314</v>
      </c>
      <c r="C165" s="16" t="s">
        <v>1474</v>
      </c>
      <c r="D165" s="16" t="s">
        <v>1474</v>
      </c>
      <c r="E165" s="16" t="s">
        <v>2313</v>
      </c>
      <c r="F165" s="16" t="s">
        <v>1723</v>
      </c>
      <c r="G165" s="16" t="s">
        <v>1722</v>
      </c>
      <c r="H165" s="17">
        <v>698671.57444065274</v>
      </c>
      <c r="I165" s="17">
        <v>991730.85438077245</v>
      </c>
      <c r="J165" s="17">
        <f t="shared" si="2"/>
        <v>293059.27994011971</v>
      </c>
      <c r="K165" s="17">
        <v>293059.27994011977</v>
      </c>
      <c r="L165" s="19" t="s">
        <v>226</v>
      </c>
      <c r="M165" s="19" t="s">
        <v>231</v>
      </c>
      <c r="N165" s="17">
        <v>0</v>
      </c>
    </row>
    <row r="166" spans="1:14">
      <c r="A166" s="16" t="s">
        <v>1478</v>
      </c>
      <c r="B166" s="16" t="s">
        <v>2312</v>
      </c>
      <c r="C166" s="16" t="s">
        <v>1477</v>
      </c>
      <c r="D166" s="16" t="s">
        <v>1477</v>
      </c>
      <c r="E166" s="16" t="s">
        <v>2311</v>
      </c>
      <c r="F166" s="16" t="s">
        <v>1723</v>
      </c>
      <c r="G166" s="16" t="s">
        <v>1722</v>
      </c>
      <c r="H166" s="17">
        <v>104831.94958475955</v>
      </c>
      <c r="I166" s="17">
        <v>104831.94958475955</v>
      </c>
      <c r="J166" s="17">
        <f t="shared" si="2"/>
        <v>0</v>
      </c>
      <c r="K166" s="17">
        <v>0</v>
      </c>
      <c r="L166" s="19" t="s">
        <v>226</v>
      </c>
      <c r="M166" s="19" t="s">
        <v>304</v>
      </c>
      <c r="N166" s="17">
        <v>0</v>
      </c>
    </row>
    <row r="167" spans="1:14">
      <c r="A167" s="16" t="s">
        <v>1481</v>
      </c>
      <c r="B167" s="16" t="s">
        <v>2310</v>
      </c>
      <c r="C167" s="16" t="s">
        <v>1480</v>
      </c>
      <c r="D167" s="16" t="s">
        <v>1480</v>
      </c>
      <c r="E167" s="16" t="s">
        <v>2309</v>
      </c>
      <c r="F167" s="16" t="s">
        <v>1723</v>
      </c>
      <c r="G167" s="16" t="s">
        <v>1722</v>
      </c>
      <c r="H167" s="17">
        <v>427568.79498961748</v>
      </c>
      <c r="I167" s="17">
        <v>593541.99119214911</v>
      </c>
      <c r="J167" s="17">
        <f t="shared" si="2"/>
        <v>165973.19620253163</v>
      </c>
      <c r="K167" s="17">
        <v>165973.19620253163</v>
      </c>
      <c r="L167" s="19" t="s">
        <v>226</v>
      </c>
      <c r="M167" s="19" t="s">
        <v>227</v>
      </c>
      <c r="N167" s="17">
        <v>0</v>
      </c>
    </row>
    <row r="168" spans="1:14">
      <c r="A168" s="16" t="s">
        <v>1484</v>
      </c>
      <c r="B168" s="16" t="s">
        <v>2308</v>
      </c>
      <c r="C168" s="16" t="s">
        <v>1483</v>
      </c>
      <c r="D168" s="16" t="s">
        <v>1483</v>
      </c>
      <c r="E168" s="16" t="s">
        <v>2307</v>
      </c>
      <c r="F168" s="16" t="s">
        <v>1723</v>
      </c>
      <c r="G168" s="16" t="s">
        <v>1722</v>
      </c>
      <c r="H168" s="17">
        <v>111317.33283994452</v>
      </c>
      <c r="I168" s="17">
        <v>262678.50708236877</v>
      </c>
      <c r="J168" s="17">
        <f t="shared" si="2"/>
        <v>151361.17424242425</v>
      </c>
      <c r="K168" s="17">
        <v>151361.17424242425</v>
      </c>
      <c r="L168" s="19" t="s">
        <v>226</v>
      </c>
      <c r="M168" s="19" t="s">
        <v>1404</v>
      </c>
      <c r="N168" s="17">
        <v>0</v>
      </c>
    </row>
    <row r="169" spans="1:14">
      <c r="A169" s="16" t="s">
        <v>1514</v>
      </c>
      <c r="B169" s="16" t="s">
        <v>2306</v>
      </c>
      <c r="C169" s="16" t="s">
        <v>1513</v>
      </c>
      <c r="D169" s="16" t="s">
        <v>1513</v>
      </c>
      <c r="E169" s="16" t="s">
        <v>2305</v>
      </c>
      <c r="F169" s="16" t="s">
        <v>1723</v>
      </c>
      <c r="G169" s="16" t="s">
        <v>1722</v>
      </c>
      <c r="H169" s="17">
        <v>65911.78998002861</v>
      </c>
      <c r="I169" s="17">
        <v>69409.499980028617</v>
      </c>
      <c r="J169" s="17">
        <f t="shared" si="2"/>
        <v>3497.7100000000064</v>
      </c>
      <c r="K169" s="17">
        <v>3497.71</v>
      </c>
      <c r="L169" s="19" t="s">
        <v>1735</v>
      </c>
      <c r="M169" s="19" t="s">
        <v>304</v>
      </c>
      <c r="N169" s="17">
        <v>0</v>
      </c>
    </row>
    <row r="170" spans="1:14">
      <c r="A170" s="16" t="s">
        <v>1493</v>
      </c>
      <c r="B170" s="16" t="s">
        <v>2304</v>
      </c>
      <c r="C170" s="16" t="s">
        <v>1492</v>
      </c>
      <c r="D170" s="16" t="s">
        <v>1492</v>
      </c>
      <c r="E170" s="16" t="s">
        <v>2303</v>
      </c>
      <c r="F170" s="16" t="s">
        <v>1723</v>
      </c>
      <c r="G170" s="16" t="s">
        <v>1722</v>
      </c>
      <c r="H170" s="17">
        <v>117191.55950152512</v>
      </c>
      <c r="I170" s="17">
        <v>127601.36962810739</v>
      </c>
      <c r="J170" s="17">
        <f t="shared" si="2"/>
        <v>10409.810126582277</v>
      </c>
      <c r="K170" s="17">
        <v>10409.810126582279</v>
      </c>
      <c r="L170" s="19" t="s">
        <v>226</v>
      </c>
      <c r="M170" s="19" t="s">
        <v>227</v>
      </c>
      <c r="N170" s="17">
        <v>0</v>
      </c>
    </row>
    <row r="171" spans="1:14">
      <c r="A171" s="16" t="s">
        <v>1496</v>
      </c>
      <c r="B171" s="16" t="s">
        <v>2302</v>
      </c>
      <c r="C171" s="16" t="s">
        <v>1495</v>
      </c>
      <c r="D171" s="16" t="s">
        <v>1495</v>
      </c>
      <c r="E171" s="16" t="s">
        <v>2301</v>
      </c>
      <c r="F171" s="16" t="s">
        <v>1723</v>
      </c>
      <c r="G171" s="16" t="s">
        <v>1722</v>
      </c>
      <c r="H171" s="17">
        <v>175187.4143288765</v>
      </c>
      <c r="I171" s="17">
        <v>197287.4143288765</v>
      </c>
      <c r="J171" s="17">
        <f t="shared" si="2"/>
        <v>22100</v>
      </c>
      <c r="K171" s="17">
        <v>22100</v>
      </c>
      <c r="L171" s="19" t="s">
        <v>1735</v>
      </c>
      <c r="M171" s="19" t="s">
        <v>1223</v>
      </c>
      <c r="N171" s="17">
        <v>0</v>
      </c>
    </row>
    <row r="172" spans="1:14">
      <c r="A172" s="16" t="s">
        <v>1499</v>
      </c>
      <c r="B172" s="16" t="s">
        <v>2300</v>
      </c>
      <c r="C172" s="16" t="s">
        <v>1498</v>
      </c>
      <c r="D172" s="16" t="s">
        <v>1498</v>
      </c>
      <c r="E172" s="16" t="s">
        <v>2299</v>
      </c>
      <c r="F172" s="16" t="s">
        <v>1723</v>
      </c>
      <c r="G172" s="16" t="s">
        <v>1722</v>
      </c>
      <c r="H172" s="17">
        <v>111988.18412190997</v>
      </c>
      <c r="I172" s="17">
        <v>111988.18412190997</v>
      </c>
      <c r="J172" s="17">
        <f t="shared" si="2"/>
        <v>0</v>
      </c>
      <c r="K172" s="17">
        <v>0</v>
      </c>
      <c r="L172" s="19" t="s">
        <v>226</v>
      </c>
      <c r="M172" s="19" t="s">
        <v>304</v>
      </c>
      <c r="N172" s="17">
        <v>0</v>
      </c>
    </row>
    <row r="173" spans="1:14">
      <c r="A173" s="16" t="s">
        <v>1502</v>
      </c>
      <c r="B173" s="16" t="s">
        <v>2298</v>
      </c>
      <c r="C173" s="16" t="s">
        <v>1501</v>
      </c>
      <c r="D173" s="16" t="s">
        <v>1501</v>
      </c>
      <c r="E173" s="16" t="s">
        <v>2297</v>
      </c>
      <c r="F173" s="16" t="s">
        <v>1723</v>
      </c>
      <c r="G173" s="16" t="s">
        <v>1722</v>
      </c>
      <c r="H173" s="17">
        <v>57321.892931751543</v>
      </c>
      <c r="I173" s="17">
        <v>57321.892931751543</v>
      </c>
      <c r="J173" s="17">
        <f t="shared" si="2"/>
        <v>0</v>
      </c>
      <c r="K173" s="17">
        <v>0</v>
      </c>
      <c r="L173" s="19" t="s">
        <v>226</v>
      </c>
      <c r="M173" s="19" t="s">
        <v>304</v>
      </c>
      <c r="N173" s="17">
        <v>0</v>
      </c>
    </row>
    <row r="174" spans="1:14">
      <c r="A174" s="16" t="s">
        <v>1508</v>
      </c>
      <c r="B174" s="16" t="s">
        <v>2296</v>
      </c>
      <c r="C174" s="16" t="s">
        <v>1507</v>
      </c>
      <c r="D174" s="16" t="s">
        <v>1507</v>
      </c>
      <c r="E174" s="16" t="s">
        <v>2295</v>
      </c>
      <c r="F174" s="16" t="s">
        <v>1723</v>
      </c>
      <c r="G174" s="16" t="s">
        <v>1722</v>
      </c>
      <c r="H174" s="17">
        <v>22500.794629584034</v>
      </c>
      <c r="I174" s="17">
        <v>22500.794629584034</v>
      </c>
      <c r="J174" s="17">
        <f t="shared" si="2"/>
        <v>0</v>
      </c>
      <c r="K174" s="17">
        <v>0</v>
      </c>
      <c r="L174" s="19" t="s">
        <v>226</v>
      </c>
      <c r="M174" s="19" t="s">
        <v>314</v>
      </c>
      <c r="N174" s="17">
        <v>0</v>
      </c>
    </row>
    <row r="175" spans="1:14">
      <c r="A175" s="16" t="s">
        <v>176</v>
      </c>
      <c r="B175" s="16" t="s">
        <v>2294</v>
      </c>
      <c r="C175" s="16" t="s">
        <v>175</v>
      </c>
      <c r="D175" s="16" t="s">
        <v>175</v>
      </c>
      <c r="E175" s="16" t="s">
        <v>2293</v>
      </c>
      <c r="F175" s="16" t="s">
        <v>1719</v>
      </c>
      <c r="G175" s="16" t="s">
        <v>1718</v>
      </c>
      <c r="H175" s="17">
        <v>24428.404571160449</v>
      </c>
      <c r="I175" s="17">
        <v>51470.512505044746</v>
      </c>
      <c r="J175" s="17">
        <f t="shared" si="2"/>
        <v>27042.107933884297</v>
      </c>
      <c r="K175" s="17">
        <v>27042.107933884297</v>
      </c>
      <c r="L175" s="19" t="s">
        <v>1529</v>
      </c>
      <c r="M175" s="19" t="s">
        <v>231</v>
      </c>
      <c r="N175" s="17">
        <v>0</v>
      </c>
    </row>
    <row r="176" spans="1:14">
      <c r="A176" s="16" t="s">
        <v>755</v>
      </c>
      <c r="B176" s="16" t="s">
        <v>2292</v>
      </c>
      <c r="C176" s="16" t="s">
        <v>754</v>
      </c>
      <c r="D176" s="16" t="s">
        <v>754</v>
      </c>
      <c r="E176" s="16" t="s">
        <v>2291</v>
      </c>
      <c r="F176" s="16" t="s">
        <v>1719</v>
      </c>
      <c r="G176" s="16" t="s">
        <v>1722</v>
      </c>
      <c r="H176" s="17">
        <v>23284.944973505018</v>
      </c>
      <c r="I176" s="17">
        <v>26541.855973505018</v>
      </c>
      <c r="J176" s="17">
        <f t="shared" si="2"/>
        <v>3256.9110000000001</v>
      </c>
      <c r="K176" s="17">
        <v>3256.9110000000001</v>
      </c>
      <c r="L176" s="19" t="s">
        <v>1620</v>
      </c>
      <c r="M176" s="19" t="s">
        <v>231</v>
      </c>
      <c r="N176" s="17">
        <v>0</v>
      </c>
    </row>
    <row r="177" spans="1:14">
      <c r="A177" s="16" t="s">
        <v>179</v>
      </c>
      <c r="B177" s="16" t="s">
        <v>2290</v>
      </c>
      <c r="C177" s="16" t="s">
        <v>178</v>
      </c>
      <c r="D177" s="16" t="s">
        <v>178</v>
      </c>
      <c r="E177" s="16" t="s">
        <v>2289</v>
      </c>
      <c r="F177" s="16" t="s">
        <v>1723</v>
      </c>
      <c r="G177" s="16" t="s">
        <v>1722</v>
      </c>
      <c r="H177" s="17">
        <v>-193004.44811431947</v>
      </c>
      <c r="I177" s="17">
        <v>1511802.1118856804</v>
      </c>
      <c r="J177" s="17">
        <f t="shared" si="2"/>
        <v>1704806.5599999998</v>
      </c>
      <c r="K177" s="17">
        <v>1704806.5599999998</v>
      </c>
      <c r="L177" s="19">
        <v>0</v>
      </c>
      <c r="M177" s="19">
        <v>0</v>
      </c>
      <c r="N177" s="17">
        <v>0</v>
      </c>
    </row>
    <row r="178" spans="1:14">
      <c r="A178" s="16" t="s">
        <v>758</v>
      </c>
      <c r="B178" s="16" t="s">
        <v>2288</v>
      </c>
      <c r="C178" s="16" t="s">
        <v>757</v>
      </c>
      <c r="D178" s="16" t="s">
        <v>757</v>
      </c>
      <c r="E178" s="16" t="s">
        <v>2287</v>
      </c>
      <c r="F178" s="16" t="s">
        <v>1723</v>
      </c>
      <c r="G178" s="16" t="s">
        <v>1722</v>
      </c>
      <c r="H178" s="17">
        <v>3695077.2360049076</v>
      </c>
      <c r="I178" s="17">
        <v>14225058.081903111</v>
      </c>
      <c r="J178" s="17">
        <f t="shared" si="2"/>
        <v>10529980.845898204</v>
      </c>
      <c r="K178" s="17">
        <v>10529980.845898204</v>
      </c>
      <c r="L178" s="19" t="s">
        <v>226</v>
      </c>
      <c r="M178" s="19" t="s">
        <v>231</v>
      </c>
      <c r="N178" s="17">
        <v>0</v>
      </c>
    </row>
    <row r="179" spans="1:14">
      <c r="A179" s="16" t="s">
        <v>182</v>
      </c>
      <c r="B179" s="16" t="s">
        <v>2286</v>
      </c>
      <c r="C179" s="16" t="s">
        <v>181</v>
      </c>
      <c r="D179" s="16" t="s">
        <v>181</v>
      </c>
      <c r="E179" s="16" t="s">
        <v>2285</v>
      </c>
      <c r="F179" s="16" t="s">
        <v>1723</v>
      </c>
      <c r="G179" s="16" t="s">
        <v>1722</v>
      </c>
      <c r="H179" s="17">
        <v>417.9798310786573</v>
      </c>
      <c r="I179" s="17">
        <v>5291.763122217897</v>
      </c>
      <c r="J179" s="17">
        <f t="shared" si="2"/>
        <v>4873.7832911392397</v>
      </c>
      <c r="K179" s="17">
        <v>4873.7832911392397</v>
      </c>
      <c r="L179" s="19" t="s">
        <v>226</v>
      </c>
      <c r="M179" s="19" t="s">
        <v>314</v>
      </c>
      <c r="N179" s="17">
        <v>0</v>
      </c>
    </row>
    <row r="180" spans="1:14">
      <c r="A180" s="16" t="s">
        <v>848</v>
      </c>
      <c r="B180" s="16" t="s">
        <v>2284</v>
      </c>
      <c r="C180" s="16" t="s">
        <v>847</v>
      </c>
      <c r="D180" s="16" t="s">
        <v>847</v>
      </c>
      <c r="E180" s="16" t="s">
        <v>2283</v>
      </c>
      <c r="F180" s="16" t="s">
        <v>1723</v>
      </c>
      <c r="G180" s="16" t="s">
        <v>1722</v>
      </c>
      <c r="H180" s="17">
        <v>68645733.419159412</v>
      </c>
      <c r="I180" s="17">
        <v>170190017.83325338</v>
      </c>
      <c r="J180" s="17">
        <f t="shared" si="2"/>
        <v>101544284.41409397</v>
      </c>
      <c r="K180" s="17">
        <v>101544284.41409397</v>
      </c>
      <c r="L180" s="19" t="s">
        <v>226</v>
      </c>
      <c r="M180" s="19" t="s">
        <v>304</v>
      </c>
      <c r="N180" s="17">
        <v>0</v>
      </c>
    </row>
    <row r="181" spans="1:14">
      <c r="A181" s="16" t="s">
        <v>761</v>
      </c>
      <c r="B181" s="16" t="s">
        <v>2282</v>
      </c>
      <c r="C181" s="16" t="s">
        <v>760</v>
      </c>
      <c r="D181" s="16" t="s">
        <v>760</v>
      </c>
      <c r="E181" s="16" t="s">
        <v>2281</v>
      </c>
      <c r="F181" s="16" t="s">
        <v>1723</v>
      </c>
      <c r="G181" s="16" t="s">
        <v>1722</v>
      </c>
      <c r="H181" s="17">
        <v>1446897.46529656</v>
      </c>
      <c r="I181" s="17">
        <v>3769464.405910057</v>
      </c>
      <c r="J181" s="17">
        <f t="shared" si="2"/>
        <v>2322566.940613497</v>
      </c>
      <c r="K181" s="17">
        <v>2322566.940613497</v>
      </c>
      <c r="L181" s="19" t="s">
        <v>226</v>
      </c>
      <c r="M181" s="19" t="s">
        <v>1538</v>
      </c>
      <c r="N181" s="17">
        <v>0</v>
      </c>
    </row>
    <row r="182" spans="1:14">
      <c r="A182" s="16" t="s">
        <v>764</v>
      </c>
      <c r="B182" s="16" t="s">
        <v>2280</v>
      </c>
      <c r="C182" s="16" t="s">
        <v>763</v>
      </c>
      <c r="D182" s="16" t="s">
        <v>763</v>
      </c>
      <c r="E182" s="16" t="s">
        <v>2279</v>
      </c>
      <c r="F182" s="16" t="s">
        <v>1723</v>
      </c>
      <c r="G182" s="16" t="s">
        <v>1722</v>
      </c>
      <c r="H182" s="17">
        <v>-500892.91443497094</v>
      </c>
      <c r="I182" s="17">
        <v>766225.8047316958</v>
      </c>
      <c r="J182" s="17">
        <f t="shared" si="2"/>
        <v>1267118.7191666667</v>
      </c>
      <c r="K182" s="17">
        <v>1267118.7191666667</v>
      </c>
      <c r="L182" s="19" t="s">
        <v>1529</v>
      </c>
      <c r="M182" s="19" t="s">
        <v>1538</v>
      </c>
      <c r="N182" s="17">
        <v>0</v>
      </c>
    </row>
    <row r="183" spans="1:14">
      <c r="A183" s="16" t="s">
        <v>767</v>
      </c>
      <c r="B183" s="16" t="s">
        <v>2278</v>
      </c>
      <c r="C183" s="16" t="s">
        <v>766</v>
      </c>
      <c r="D183" s="16" t="s">
        <v>766</v>
      </c>
      <c r="E183" s="16" t="s">
        <v>2277</v>
      </c>
      <c r="F183" s="16" t="s">
        <v>1723</v>
      </c>
      <c r="G183" s="16" t="s">
        <v>1722</v>
      </c>
      <c r="H183" s="17">
        <v>5281088.090591114</v>
      </c>
      <c r="I183" s="17">
        <v>17030818.32740093</v>
      </c>
      <c r="J183" s="17">
        <f t="shared" si="2"/>
        <v>11749730.236809816</v>
      </c>
      <c r="K183" s="17">
        <v>11749730.236809816</v>
      </c>
      <c r="L183" s="19" t="s">
        <v>226</v>
      </c>
      <c r="M183" s="19" t="s">
        <v>1538</v>
      </c>
      <c r="N183" s="17">
        <v>0</v>
      </c>
    </row>
    <row r="184" spans="1:14">
      <c r="A184" s="16" t="s">
        <v>185</v>
      </c>
      <c r="B184" s="16" t="s">
        <v>2276</v>
      </c>
      <c r="C184" s="16" t="s">
        <v>184</v>
      </c>
      <c r="D184" s="16" t="s">
        <v>184</v>
      </c>
      <c r="E184" s="16" t="s">
        <v>2275</v>
      </c>
      <c r="F184" s="16" t="s">
        <v>1723</v>
      </c>
      <c r="G184" s="16" t="s">
        <v>1722</v>
      </c>
      <c r="H184" s="17">
        <v>82674.88216801855</v>
      </c>
      <c r="I184" s="17">
        <v>99273.163678085664</v>
      </c>
      <c r="J184" s="17">
        <f t="shared" si="2"/>
        <v>16598.281510067114</v>
      </c>
      <c r="K184" s="17">
        <v>16598.281510067114</v>
      </c>
      <c r="L184" s="19" t="s">
        <v>226</v>
      </c>
      <c r="M184" s="19" t="s">
        <v>304</v>
      </c>
      <c r="N184" s="17">
        <v>0</v>
      </c>
    </row>
    <row r="185" spans="1:14">
      <c r="A185" s="16" t="s">
        <v>188</v>
      </c>
      <c r="B185" s="16" t="s">
        <v>2274</v>
      </c>
      <c r="C185" s="16" t="s">
        <v>187</v>
      </c>
      <c r="D185" s="16" t="s">
        <v>187</v>
      </c>
      <c r="E185" s="16" t="s">
        <v>2273</v>
      </c>
      <c r="F185" s="16" t="s">
        <v>1723</v>
      </c>
      <c r="G185" s="16" t="s">
        <v>1722</v>
      </c>
      <c r="H185" s="17">
        <v>1687597.952349483</v>
      </c>
      <c r="I185" s="17">
        <v>3017997.2985239797</v>
      </c>
      <c r="J185" s="17">
        <f t="shared" si="2"/>
        <v>1330399.3461744967</v>
      </c>
      <c r="K185" s="17">
        <v>1330399.3461744967</v>
      </c>
      <c r="L185" s="19" t="s">
        <v>226</v>
      </c>
      <c r="M185" s="19" t="s">
        <v>304</v>
      </c>
      <c r="N185" s="17">
        <v>0</v>
      </c>
    </row>
    <row r="186" spans="1:14">
      <c r="A186" s="16" t="s">
        <v>770</v>
      </c>
      <c r="B186" s="16" t="s">
        <v>2272</v>
      </c>
      <c r="C186" s="16" t="s">
        <v>769</v>
      </c>
      <c r="D186" s="16" t="s">
        <v>769</v>
      </c>
      <c r="E186" s="16" t="s">
        <v>2271</v>
      </c>
      <c r="F186" s="16" t="s">
        <v>1723</v>
      </c>
      <c r="G186" s="16" t="s">
        <v>1722</v>
      </c>
      <c r="H186" s="17">
        <v>13478623.919361098</v>
      </c>
      <c r="I186" s="17">
        <v>25314954.545602709</v>
      </c>
      <c r="J186" s="17">
        <f t="shared" si="2"/>
        <v>11836330.626241611</v>
      </c>
      <c r="K186" s="17">
        <v>11836330.626241611</v>
      </c>
      <c r="L186" s="19" t="s">
        <v>226</v>
      </c>
      <c r="M186" s="19" t="s">
        <v>304</v>
      </c>
      <c r="N186" s="17">
        <v>0</v>
      </c>
    </row>
    <row r="187" spans="1:14">
      <c r="A187" s="16" t="s">
        <v>191</v>
      </c>
      <c r="B187" s="16" t="s">
        <v>2270</v>
      </c>
      <c r="C187" s="16" t="s">
        <v>190</v>
      </c>
      <c r="D187" s="16" t="s">
        <v>190</v>
      </c>
      <c r="E187" s="16" t="s">
        <v>2269</v>
      </c>
      <c r="F187" s="16" t="s">
        <v>1723</v>
      </c>
      <c r="G187" s="16" t="s">
        <v>1722</v>
      </c>
      <c r="H187" s="17">
        <v>2381681.8043503622</v>
      </c>
      <c r="I187" s="17">
        <v>4650323.9243503623</v>
      </c>
      <c r="J187" s="17">
        <f t="shared" si="2"/>
        <v>2268642.12</v>
      </c>
      <c r="K187" s="17">
        <v>2268642.12</v>
      </c>
      <c r="L187" s="19" t="s">
        <v>1735</v>
      </c>
      <c r="M187" s="19" t="s">
        <v>304</v>
      </c>
      <c r="N187" s="17">
        <v>0</v>
      </c>
    </row>
    <row r="188" spans="1:14">
      <c r="A188" s="16" t="s">
        <v>773</v>
      </c>
      <c r="B188" s="16" t="s">
        <v>2268</v>
      </c>
      <c r="C188" s="16" t="s">
        <v>772</v>
      </c>
      <c r="D188" s="16" t="s">
        <v>772</v>
      </c>
      <c r="E188" s="16" t="s">
        <v>2267</v>
      </c>
      <c r="F188" s="16" t="s">
        <v>1719</v>
      </c>
      <c r="G188" s="16" t="s">
        <v>1722</v>
      </c>
      <c r="H188" s="17">
        <v>1247673.9077448458</v>
      </c>
      <c r="I188" s="17">
        <v>5271818.7857840611</v>
      </c>
      <c r="J188" s="17">
        <f t="shared" si="2"/>
        <v>4024144.8780392152</v>
      </c>
      <c r="K188" s="17">
        <v>4024144.8780392152</v>
      </c>
      <c r="L188" s="19" t="s">
        <v>2082</v>
      </c>
      <c r="M188" s="19" t="s">
        <v>227</v>
      </c>
      <c r="N188" s="17">
        <v>0</v>
      </c>
    </row>
    <row r="189" spans="1:14">
      <c r="A189" s="16" t="s">
        <v>776</v>
      </c>
      <c r="B189" s="16" t="s">
        <v>2266</v>
      </c>
      <c r="C189" s="16" t="s">
        <v>775</v>
      </c>
      <c r="D189" s="16" t="s">
        <v>775</v>
      </c>
      <c r="E189" s="16" t="s">
        <v>2265</v>
      </c>
      <c r="F189" s="16" t="s">
        <v>1719</v>
      </c>
      <c r="G189" s="16" t="s">
        <v>1722</v>
      </c>
      <c r="H189" s="17">
        <v>188406.71834506918</v>
      </c>
      <c r="I189" s="17">
        <v>292945.15634506918</v>
      </c>
      <c r="J189" s="17">
        <f t="shared" si="2"/>
        <v>104538.43799999999</v>
      </c>
      <c r="K189" s="17">
        <v>104538.43799999999</v>
      </c>
      <c r="L189" s="19" t="s">
        <v>1620</v>
      </c>
      <c r="M189" s="19" t="s">
        <v>231</v>
      </c>
      <c r="N189" s="17">
        <v>0</v>
      </c>
    </row>
    <row r="190" spans="1:14">
      <c r="A190" s="16" t="s">
        <v>779</v>
      </c>
      <c r="B190" s="16" t="s">
        <v>2264</v>
      </c>
      <c r="C190" s="16" t="s">
        <v>778</v>
      </c>
      <c r="D190" s="16" t="s">
        <v>778</v>
      </c>
      <c r="E190" s="16" t="s">
        <v>2263</v>
      </c>
      <c r="F190" s="16" t="s">
        <v>1719</v>
      </c>
      <c r="G190" s="16" t="s">
        <v>1718</v>
      </c>
      <c r="H190" s="17">
        <v>78509.971498958286</v>
      </c>
      <c r="I190" s="17">
        <v>139099.05336887698</v>
      </c>
      <c r="J190" s="17">
        <f t="shared" si="2"/>
        <v>60589.081869918693</v>
      </c>
      <c r="K190" s="17">
        <v>60589.081869918693</v>
      </c>
      <c r="L190" s="19" t="s">
        <v>1620</v>
      </c>
      <c r="M190" s="19" t="s">
        <v>1538</v>
      </c>
      <c r="N190" s="17">
        <v>0</v>
      </c>
    </row>
    <row r="191" spans="1:14">
      <c r="A191" s="16" t="s">
        <v>197</v>
      </c>
      <c r="B191" s="16" t="s">
        <v>2262</v>
      </c>
      <c r="C191" s="16" t="s">
        <v>196</v>
      </c>
      <c r="D191" s="16" t="s">
        <v>196</v>
      </c>
      <c r="E191" s="16" t="s">
        <v>2261</v>
      </c>
      <c r="F191" s="16" t="s">
        <v>1723</v>
      </c>
      <c r="G191" s="16" t="s">
        <v>1722</v>
      </c>
      <c r="H191" s="17">
        <v>517201.2235371368</v>
      </c>
      <c r="I191" s="17">
        <v>2443111.1835371368</v>
      </c>
      <c r="J191" s="17">
        <f t="shared" si="2"/>
        <v>1925909.96</v>
      </c>
      <c r="K191" s="17">
        <v>1925909.96</v>
      </c>
      <c r="L191" s="19">
        <v>0</v>
      </c>
      <c r="M191" s="19">
        <v>0</v>
      </c>
      <c r="N191" s="17">
        <v>0</v>
      </c>
    </row>
    <row r="192" spans="1:14">
      <c r="A192" s="16" t="s">
        <v>200</v>
      </c>
      <c r="B192" s="16" t="s">
        <v>2260</v>
      </c>
      <c r="C192" s="16" t="s">
        <v>199</v>
      </c>
      <c r="D192" s="16" t="s">
        <v>199</v>
      </c>
      <c r="E192" s="16" t="s">
        <v>2259</v>
      </c>
      <c r="F192" s="16" t="s">
        <v>1719</v>
      </c>
      <c r="G192" s="16" t="s">
        <v>1718</v>
      </c>
      <c r="H192" s="17">
        <v>80470.776063915313</v>
      </c>
      <c r="I192" s="17">
        <v>87466.137419847524</v>
      </c>
      <c r="J192" s="17">
        <f t="shared" si="2"/>
        <v>6995.3613559322112</v>
      </c>
      <c r="K192" s="17">
        <v>6995.3613559322039</v>
      </c>
      <c r="L192" s="19" t="s">
        <v>1620</v>
      </c>
      <c r="M192" s="19" t="s">
        <v>1634</v>
      </c>
      <c r="N192" s="17">
        <v>0</v>
      </c>
    </row>
    <row r="193" spans="1:14">
      <c r="A193" s="16" t="s">
        <v>203</v>
      </c>
      <c r="B193" s="16" t="s">
        <v>2258</v>
      </c>
      <c r="C193" s="16" t="s">
        <v>202</v>
      </c>
      <c r="D193" s="16" t="s">
        <v>202</v>
      </c>
      <c r="E193" s="16" t="s">
        <v>2257</v>
      </c>
      <c r="F193" s="16" t="s">
        <v>1723</v>
      </c>
      <c r="G193" s="16" t="s">
        <v>1722</v>
      </c>
      <c r="H193" s="17">
        <v>26717.531322659197</v>
      </c>
      <c r="I193" s="17">
        <v>136060.90617295858</v>
      </c>
      <c r="J193" s="17">
        <f t="shared" si="2"/>
        <v>109343.37485029938</v>
      </c>
      <c r="K193" s="17">
        <v>109343.37485029938</v>
      </c>
      <c r="L193" s="19" t="s">
        <v>226</v>
      </c>
      <c r="M193" s="19" t="s">
        <v>231</v>
      </c>
      <c r="N193" s="17">
        <v>0</v>
      </c>
    </row>
    <row r="194" spans="1:14">
      <c r="A194" s="16" t="s">
        <v>215</v>
      </c>
      <c r="B194" s="16" t="s">
        <v>2256</v>
      </c>
      <c r="C194" s="16" t="s">
        <v>214</v>
      </c>
      <c r="D194" s="16" t="s">
        <v>214</v>
      </c>
      <c r="E194" s="16" t="s">
        <v>2253</v>
      </c>
      <c r="F194" s="16" t="s">
        <v>1723</v>
      </c>
      <c r="G194" s="16" t="s">
        <v>1722</v>
      </c>
      <c r="H194" s="17">
        <v>170604.69459763193</v>
      </c>
      <c r="I194" s="17">
        <v>180683.0851714024</v>
      </c>
      <c r="J194" s="17">
        <f t="shared" si="2"/>
        <v>10078.390573770477</v>
      </c>
      <c r="K194" s="17">
        <v>10078.390573770492</v>
      </c>
      <c r="L194" s="19" t="s">
        <v>226</v>
      </c>
      <c r="M194" s="19" t="s">
        <v>495</v>
      </c>
      <c r="N194" s="17">
        <v>0</v>
      </c>
    </row>
    <row r="195" spans="1:14">
      <c r="A195" s="16" t="s">
        <v>212</v>
      </c>
      <c r="B195" s="16" t="s">
        <v>2255</v>
      </c>
      <c r="C195" s="16" t="s">
        <v>211</v>
      </c>
      <c r="D195" s="16" t="s">
        <v>211</v>
      </c>
      <c r="E195" s="16" t="s">
        <v>2253</v>
      </c>
      <c r="F195" s="16" t="s">
        <v>1723</v>
      </c>
      <c r="G195" s="16" t="s">
        <v>1722</v>
      </c>
      <c r="H195" s="17">
        <v>33434.065579334543</v>
      </c>
      <c r="I195" s="17">
        <v>33434.065579334543</v>
      </c>
      <c r="J195" s="17">
        <f t="shared" ref="J195:J258" si="3">I195-H195</f>
        <v>0</v>
      </c>
      <c r="K195" s="17">
        <v>0</v>
      </c>
      <c r="L195" s="19" t="s">
        <v>1735</v>
      </c>
      <c r="M195" s="19" t="s">
        <v>1404</v>
      </c>
      <c r="N195" s="17">
        <v>0</v>
      </c>
    </row>
    <row r="196" spans="1:14">
      <c r="A196" s="16" t="s">
        <v>221</v>
      </c>
      <c r="B196" s="16" t="s">
        <v>2254</v>
      </c>
      <c r="C196" s="16" t="s">
        <v>220</v>
      </c>
      <c r="D196" s="16" t="s">
        <v>220</v>
      </c>
      <c r="E196" s="16" t="s">
        <v>2253</v>
      </c>
      <c r="F196" s="16" t="s">
        <v>1723</v>
      </c>
      <c r="G196" s="16" t="s">
        <v>1722</v>
      </c>
      <c r="H196" s="17">
        <v>25443.733467509868</v>
      </c>
      <c r="I196" s="17">
        <v>93452.568702409204</v>
      </c>
      <c r="J196" s="17">
        <f t="shared" si="3"/>
        <v>68008.835234899336</v>
      </c>
      <c r="K196" s="17">
        <v>68008.835234899336</v>
      </c>
      <c r="L196" s="19" t="s">
        <v>226</v>
      </c>
      <c r="M196" s="19" t="s">
        <v>304</v>
      </c>
      <c r="N196" s="17">
        <v>0</v>
      </c>
    </row>
    <row r="197" spans="1:14">
      <c r="A197" s="16" t="s">
        <v>782</v>
      </c>
      <c r="B197" s="16" t="s">
        <v>2252</v>
      </c>
      <c r="C197" s="16" t="s">
        <v>781</v>
      </c>
      <c r="D197" s="16" t="s">
        <v>781</v>
      </c>
      <c r="E197" s="16" t="s">
        <v>2251</v>
      </c>
      <c r="F197" s="16" t="s">
        <v>1723</v>
      </c>
      <c r="G197" s="16" t="s">
        <v>1722</v>
      </c>
      <c r="H197" s="17">
        <v>6380301.7557301763</v>
      </c>
      <c r="I197" s="17">
        <v>16952863.054421451</v>
      </c>
      <c r="J197" s="17">
        <f t="shared" si="3"/>
        <v>10572561.298691275</v>
      </c>
      <c r="K197" s="17">
        <v>10572561.298691275</v>
      </c>
      <c r="L197" s="19" t="s">
        <v>226</v>
      </c>
      <c r="M197" s="19" t="s">
        <v>304</v>
      </c>
      <c r="N197" s="17">
        <v>0</v>
      </c>
    </row>
    <row r="198" spans="1:14">
      <c r="A198" s="16" t="s">
        <v>785</v>
      </c>
      <c r="B198" s="16" t="s">
        <v>2250</v>
      </c>
      <c r="C198" s="16" t="s">
        <v>784</v>
      </c>
      <c r="D198" s="16" t="s">
        <v>784</v>
      </c>
      <c r="E198" s="16" t="s">
        <v>2249</v>
      </c>
      <c r="F198" s="16" t="s">
        <v>1723</v>
      </c>
      <c r="G198" s="16" t="s">
        <v>1722</v>
      </c>
      <c r="H198" s="17">
        <v>5816241.8890195135</v>
      </c>
      <c r="I198" s="17">
        <v>11239309.120917324</v>
      </c>
      <c r="J198" s="17">
        <f t="shared" si="3"/>
        <v>5423067.2318978105</v>
      </c>
      <c r="K198" s="17">
        <v>5423067.2318978105</v>
      </c>
      <c r="L198" s="19" t="s">
        <v>226</v>
      </c>
      <c r="M198" s="19" t="s">
        <v>1574</v>
      </c>
      <c r="N198" s="17">
        <v>0</v>
      </c>
    </row>
    <row r="199" spans="1:14">
      <c r="A199" s="16" t="s">
        <v>788</v>
      </c>
      <c r="B199" s="16" t="s">
        <v>2248</v>
      </c>
      <c r="C199" s="16" t="s">
        <v>787</v>
      </c>
      <c r="D199" s="16" t="s">
        <v>787</v>
      </c>
      <c r="E199" s="16" t="s">
        <v>2247</v>
      </c>
      <c r="F199" s="16" t="s">
        <v>1723</v>
      </c>
      <c r="G199" s="16" t="s">
        <v>1722</v>
      </c>
      <c r="H199" s="17">
        <v>-7458.1653474437599</v>
      </c>
      <c r="I199" s="17">
        <v>5580.6846525562405</v>
      </c>
      <c r="J199" s="17">
        <f t="shared" si="3"/>
        <v>13038.85</v>
      </c>
      <c r="K199" s="17">
        <v>13038.85</v>
      </c>
      <c r="L199" s="19" t="s">
        <v>1735</v>
      </c>
      <c r="M199" s="19" t="s">
        <v>495</v>
      </c>
      <c r="N199" s="17">
        <v>0</v>
      </c>
    </row>
    <row r="200" spans="1:14">
      <c r="A200" s="16" t="s">
        <v>704</v>
      </c>
      <c r="B200" s="16" t="s">
        <v>2246</v>
      </c>
      <c r="C200" s="16" t="s">
        <v>703</v>
      </c>
      <c r="D200" s="16" t="s">
        <v>703</v>
      </c>
      <c r="E200" s="16" t="s">
        <v>2245</v>
      </c>
      <c r="F200" s="16" t="s">
        <v>1719</v>
      </c>
      <c r="G200" s="16" t="s">
        <v>1722</v>
      </c>
      <c r="H200" s="17">
        <v>-817.23523191649838</v>
      </c>
      <c r="I200" s="17">
        <v>15557.922768083501</v>
      </c>
      <c r="J200" s="17">
        <f t="shared" si="3"/>
        <v>16375.157999999999</v>
      </c>
      <c r="K200" s="17">
        <v>16375.157999999999</v>
      </c>
      <c r="L200" s="19" t="s">
        <v>1620</v>
      </c>
      <c r="M200" s="19" t="s">
        <v>231</v>
      </c>
      <c r="N200" s="17">
        <v>0</v>
      </c>
    </row>
    <row r="201" spans="1:14">
      <c r="A201" s="16" t="s">
        <v>791</v>
      </c>
      <c r="B201" s="16" t="s">
        <v>2244</v>
      </c>
      <c r="C201" s="16" t="s">
        <v>790</v>
      </c>
      <c r="D201" s="16" t="s">
        <v>790</v>
      </c>
      <c r="E201" s="16" t="s">
        <v>2243</v>
      </c>
      <c r="F201" s="16" t="s">
        <v>1723</v>
      </c>
      <c r="G201" s="16" t="s">
        <v>1722</v>
      </c>
      <c r="H201" s="17">
        <v>-446449.45274467487</v>
      </c>
      <c r="I201" s="17">
        <v>2373287.6047553252</v>
      </c>
      <c r="J201" s="17">
        <f t="shared" si="3"/>
        <v>2819737.0575000001</v>
      </c>
      <c r="K201" s="17">
        <v>2819737.0575000001</v>
      </c>
      <c r="L201" s="19" t="s">
        <v>1529</v>
      </c>
      <c r="M201" s="19" t="s">
        <v>1404</v>
      </c>
      <c r="N201" s="17">
        <v>0</v>
      </c>
    </row>
    <row r="202" spans="1:14">
      <c r="A202" s="16" t="s">
        <v>794</v>
      </c>
      <c r="B202" s="16" t="s">
        <v>2242</v>
      </c>
      <c r="C202" s="16" t="s">
        <v>793</v>
      </c>
      <c r="D202" s="16" t="s">
        <v>793</v>
      </c>
      <c r="E202" s="16" t="s">
        <v>2241</v>
      </c>
      <c r="F202" s="16" t="s">
        <v>1723</v>
      </c>
      <c r="G202" s="16" t="s">
        <v>1722</v>
      </c>
      <c r="H202" s="17">
        <v>2091427.8974333722</v>
      </c>
      <c r="I202" s="17">
        <v>6393530.4286991954</v>
      </c>
      <c r="J202" s="17">
        <f t="shared" si="3"/>
        <v>4302102.5312658232</v>
      </c>
      <c r="K202" s="17">
        <v>4302102.5312658232</v>
      </c>
      <c r="L202" s="19" t="s">
        <v>226</v>
      </c>
      <c r="M202" s="19" t="s">
        <v>227</v>
      </c>
      <c r="N202" s="17">
        <v>0</v>
      </c>
    </row>
    <row r="203" spans="1:14">
      <c r="A203" s="16" t="s">
        <v>797</v>
      </c>
      <c r="B203" s="16" t="s">
        <v>2240</v>
      </c>
      <c r="C203" s="16" t="s">
        <v>796</v>
      </c>
      <c r="D203" s="16" t="s">
        <v>796</v>
      </c>
      <c r="E203" s="16" t="s">
        <v>2239</v>
      </c>
      <c r="F203" s="16" t="s">
        <v>1719</v>
      </c>
      <c r="G203" s="16" t="s">
        <v>1722</v>
      </c>
      <c r="H203" s="17">
        <v>692407.61025984655</v>
      </c>
      <c r="I203" s="17">
        <v>930466.42025984649</v>
      </c>
      <c r="J203" s="17">
        <f t="shared" si="3"/>
        <v>238058.80999999994</v>
      </c>
      <c r="K203" s="17">
        <v>238058.81</v>
      </c>
      <c r="L203" s="19" t="s">
        <v>1620</v>
      </c>
      <c r="M203" s="19" t="s">
        <v>1593</v>
      </c>
      <c r="N203" s="17">
        <v>0</v>
      </c>
    </row>
    <row r="204" spans="1:14">
      <c r="A204" s="16" t="s">
        <v>233</v>
      </c>
      <c r="B204" s="16" t="s">
        <v>2238</v>
      </c>
      <c r="C204" s="16" t="s">
        <v>232</v>
      </c>
      <c r="D204" s="16" t="s">
        <v>232</v>
      </c>
      <c r="E204" s="16" t="s">
        <v>2237</v>
      </c>
      <c r="F204" s="16" t="s">
        <v>1723</v>
      </c>
      <c r="G204" s="16" t="s">
        <v>1722</v>
      </c>
      <c r="H204" s="17">
        <v>442926.39959764644</v>
      </c>
      <c r="I204" s="17">
        <v>583566.84523055784</v>
      </c>
      <c r="J204" s="17">
        <f t="shared" si="3"/>
        <v>140640.4456329114</v>
      </c>
      <c r="K204" s="17">
        <v>140640.44563291137</v>
      </c>
      <c r="L204" s="19" t="s">
        <v>226</v>
      </c>
      <c r="M204" s="19" t="s">
        <v>227</v>
      </c>
      <c r="N204" s="17">
        <v>0</v>
      </c>
    </row>
    <row r="205" spans="1:14">
      <c r="A205" s="16" t="s">
        <v>800</v>
      </c>
      <c r="B205" s="16" t="s">
        <v>2236</v>
      </c>
      <c r="C205" s="16" t="s">
        <v>799</v>
      </c>
      <c r="D205" s="16" t="s">
        <v>799</v>
      </c>
      <c r="E205" s="16" t="s">
        <v>2235</v>
      </c>
      <c r="F205" s="16" t="s">
        <v>1723</v>
      </c>
      <c r="G205" s="16" t="s">
        <v>1722</v>
      </c>
      <c r="H205" s="17">
        <v>7878417.2549103666</v>
      </c>
      <c r="I205" s="17">
        <v>17589357.156260733</v>
      </c>
      <c r="J205" s="17">
        <f t="shared" si="3"/>
        <v>9710939.901350366</v>
      </c>
      <c r="K205" s="17">
        <v>9710939.901350366</v>
      </c>
      <c r="L205" s="19" t="s">
        <v>226</v>
      </c>
      <c r="M205" s="19" t="s">
        <v>1574</v>
      </c>
      <c r="N205" s="17">
        <v>0</v>
      </c>
    </row>
    <row r="206" spans="1:14">
      <c r="A206" s="16" t="s">
        <v>803</v>
      </c>
      <c r="B206" s="16" t="s">
        <v>2234</v>
      </c>
      <c r="C206" s="16" t="s">
        <v>802</v>
      </c>
      <c r="D206" s="16" t="s">
        <v>802</v>
      </c>
      <c r="E206" s="16" t="s">
        <v>2233</v>
      </c>
      <c r="F206" s="16" t="s">
        <v>1723</v>
      </c>
      <c r="G206" s="16" t="s">
        <v>1722</v>
      </c>
      <c r="H206" s="17">
        <v>2397189.1961397342</v>
      </c>
      <c r="I206" s="17">
        <v>7856770.0406287853</v>
      </c>
      <c r="J206" s="17">
        <f t="shared" si="3"/>
        <v>5459580.844489051</v>
      </c>
      <c r="K206" s="17">
        <v>5459580.844489051</v>
      </c>
      <c r="L206" s="19" t="s">
        <v>226</v>
      </c>
      <c r="M206" s="19" t="s">
        <v>1574</v>
      </c>
      <c r="N206" s="17">
        <v>0</v>
      </c>
    </row>
    <row r="207" spans="1:14">
      <c r="A207" s="16" t="s">
        <v>806</v>
      </c>
      <c r="B207" s="16" t="s">
        <v>2232</v>
      </c>
      <c r="C207" s="16" t="s">
        <v>805</v>
      </c>
      <c r="D207" s="16" t="s">
        <v>805</v>
      </c>
      <c r="E207" s="16" t="s">
        <v>2231</v>
      </c>
      <c r="F207" s="16" t="s">
        <v>1719</v>
      </c>
      <c r="G207" s="16" t="s">
        <v>1718</v>
      </c>
      <c r="H207" s="17">
        <v>69338.343546761433</v>
      </c>
      <c r="I207" s="17">
        <v>122337.52070123298</v>
      </c>
      <c r="J207" s="17">
        <f t="shared" si="3"/>
        <v>52999.177154471545</v>
      </c>
      <c r="K207" s="17">
        <v>52999.177154471552</v>
      </c>
      <c r="L207" s="19" t="s">
        <v>1620</v>
      </c>
      <c r="M207" s="19" t="s">
        <v>1538</v>
      </c>
      <c r="N207" s="17">
        <v>0</v>
      </c>
    </row>
    <row r="208" spans="1:14">
      <c r="A208" s="16" t="s">
        <v>809</v>
      </c>
      <c r="B208" s="16" t="s">
        <v>2230</v>
      </c>
      <c r="C208" s="16" t="s">
        <v>808</v>
      </c>
      <c r="D208" s="16" t="s">
        <v>808</v>
      </c>
      <c r="E208" s="16" t="s">
        <v>2229</v>
      </c>
      <c r="F208" s="16" t="s">
        <v>1719</v>
      </c>
      <c r="G208" s="16" t="s">
        <v>1718</v>
      </c>
      <c r="H208" s="17">
        <v>8857.077256973007</v>
      </c>
      <c r="I208" s="17">
        <v>41288.918331739362</v>
      </c>
      <c r="J208" s="17">
        <f t="shared" si="3"/>
        <v>32431.841074766355</v>
      </c>
      <c r="K208" s="17">
        <v>32431.841074766355</v>
      </c>
      <c r="L208" s="19" t="s">
        <v>1620</v>
      </c>
      <c r="M208" s="19" t="s">
        <v>1645</v>
      </c>
      <c r="N208" s="17">
        <v>0</v>
      </c>
    </row>
    <row r="209" spans="1:14">
      <c r="A209" s="16" t="s">
        <v>812</v>
      </c>
      <c r="B209" s="16" t="s">
        <v>2228</v>
      </c>
      <c r="C209" s="16" t="s">
        <v>811</v>
      </c>
      <c r="D209" s="16" t="s">
        <v>811</v>
      </c>
      <c r="E209" s="16" t="s">
        <v>2227</v>
      </c>
      <c r="F209" s="16" t="s">
        <v>1719</v>
      </c>
      <c r="G209" s="16" t="s">
        <v>1718</v>
      </c>
      <c r="H209" s="17">
        <v>32454.441249900075</v>
      </c>
      <c r="I209" s="17">
        <v>59853.861249900074</v>
      </c>
      <c r="J209" s="17">
        <f t="shared" si="3"/>
        <v>27399.42</v>
      </c>
      <c r="K209" s="17">
        <v>27399.42</v>
      </c>
      <c r="L209" s="19" t="s">
        <v>1620</v>
      </c>
      <c r="M209" s="19" t="s">
        <v>231</v>
      </c>
      <c r="N209" s="17">
        <v>0</v>
      </c>
    </row>
    <row r="210" spans="1:14">
      <c r="A210" s="16" t="s">
        <v>815</v>
      </c>
      <c r="B210" s="16" t="s">
        <v>2226</v>
      </c>
      <c r="C210" s="16" t="s">
        <v>814</v>
      </c>
      <c r="D210" s="16" t="s">
        <v>814</v>
      </c>
      <c r="E210" s="16" t="s">
        <v>2225</v>
      </c>
      <c r="F210" s="16" t="s">
        <v>1719</v>
      </c>
      <c r="G210" s="16" t="s">
        <v>1718</v>
      </c>
      <c r="H210" s="17">
        <v>14223.316701062744</v>
      </c>
      <c r="I210" s="17">
        <v>47599.209993745673</v>
      </c>
      <c r="J210" s="17">
        <f t="shared" si="3"/>
        <v>33375.893292682929</v>
      </c>
      <c r="K210" s="17">
        <v>33375.893292682929</v>
      </c>
      <c r="L210" s="19" t="s">
        <v>1620</v>
      </c>
      <c r="M210" s="19" t="s">
        <v>1538</v>
      </c>
      <c r="N210" s="17">
        <v>0</v>
      </c>
    </row>
    <row r="211" spans="1:14">
      <c r="A211" s="16" t="s">
        <v>2224</v>
      </c>
      <c r="B211" s="16" t="s">
        <v>2223</v>
      </c>
      <c r="C211" s="16" t="s">
        <v>2222</v>
      </c>
      <c r="D211" s="16" t="s">
        <v>2222</v>
      </c>
      <c r="E211" s="16" t="s">
        <v>2221</v>
      </c>
      <c r="F211" s="16" t="s">
        <v>1723</v>
      </c>
      <c r="G211" s="16" t="s">
        <v>1722</v>
      </c>
      <c r="H211" s="17">
        <v>740.54282745188175</v>
      </c>
      <c r="I211" s="17">
        <v>4277.6019941185486</v>
      </c>
      <c r="J211" s="17">
        <f t="shared" si="3"/>
        <v>3537.0591666666669</v>
      </c>
      <c r="K211" s="17">
        <v>3537.0591666666669</v>
      </c>
      <c r="L211" s="19" t="s">
        <v>1529</v>
      </c>
      <c r="M211" s="19" t="s">
        <v>1538</v>
      </c>
      <c r="N211" s="17">
        <v>0</v>
      </c>
    </row>
    <row r="212" spans="1:14">
      <c r="A212" s="16" t="s">
        <v>818</v>
      </c>
      <c r="B212" s="16" t="s">
        <v>2220</v>
      </c>
      <c r="C212" s="16" t="s">
        <v>817</v>
      </c>
      <c r="D212" s="16" t="s">
        <v>817</v>
      </c>
      <c r="E212" s="16" t="s">
        <v>2219</v>
      </c>
      <c r="F212" s="16" t="s">
        <v>1723</v>
      </c>
      <c r="G212" s="16" t="s">
        <v>1722</v>
      </c>
      <c r="H212" s="17">
        <v>3133080.4297568938</v>
      </c>
      <c r="I212" s="17">
        <v>9143289.9801999312</v>
      </c>
      <c r="J212" s="17">
        <f t="shared" si="3"/>
        <v>6010209.5504430374</v>
      </c>
      <c r="K212" s="17">
        <v>6010209.5504430374</v>
      </c>
      <c r="L212" s="19" t="s">
        <v>226</v>
      </c>
      <c r="M212" s="19" t="s">
        <v>314</v>
      </c>
      <c r="N212" s="17">
        <v>0</v>
      </c>
    </row>
    <row r="213" spans="1:14">
      <c r="A213" s="16" t="s">
        <v>242</v>
      </c>
      <c r="B213" s="16" t="s">
        <v>2218</v>
      </c>
      <c r="C213" s="16" t="s">
        <v>241</v>
      </c>
      <c r="D213" s="16" t="s">
        <v>241</v>
      </c>
      <c r="E213" s="16" t="s">
        <v>2217</v>
      </c>
      <c r="F213" s="16" t="s">
        <v>1723</v>
      </c>
      <c r="G213" s="16" t="s">
        <v>1722</v>
      </c>
      <c r="H213" s="17">
        <v>111597.83562686792</v>
      </c>
      <c r="I213" s="17">
        <v>174768.89301248884</v>
      </c>
      <c r="J213" s="17">
        <f t="shared" si="3"/>
        <v>63171.057385620923</v>
      </c>
      <c r="K213" s="17">
        <v>63171.057385620916</v>
      </c>
      <c r="L213" s="19" t="s">
        <v>226</v>
      </c>
      <c r="M213" s="19" t="s">
        <v>1593</v>
      </c>
      <c r="N213" s="17">
        <v>0</v>
      </c>
    </row>
    <row r="214" spans="1:14">
      <c r="A214" s="16" t="s">
        <v>821</v>
      </c>
      <c r="B214" s="16" t="s">
        <v>2216</v>
      </c>
      <c r="C214" s="16" t="s">
        <v>820</v>
      </c>
      <c r="D214" s="16" t="s">
        <v>820</v>
      </c>
      <c r="E214" s="16" t="s">
        <v>2215</v>
      </c>
      <c r="F214" s="16" t="s">
        <v>1723</v>
      </c>
      <c r="G214" s="16" t="s">
        <v>1722</v>
      </c>
      <c r="H214" s="17">
        <v>102678.26309027789</v>
      </c>
      <c r="I214" s="17">
        <v>183154.87599877463</v>
      </c>
      <c r="J214" s="17">
        <f t="shared" si="3"/>
        <v>80476.61290849674</v>
      </c>
      <c r="K214" s="17">
        <v>80476.61290849674</v>
      </c>
      <c r="L214" s="19" t="s">
        <v>226</v>
      </c>
      <c r="M214" s="19" t="s">
        <v>1593</v>
      </c>
      <c r="N214" s="17">
        <v>0</v>
      </c>
    </row>
    <row r="215" spans="1:14">
      <c r="A215" s="16" t="s">
        <v>824</v>
      </c>
      <c r="B215" s="16" t="s">
        <v>2214</v>
      </c>
      <c r="C215" s="16" t="s">
        <v>823</v>
      </c>
      <c r="D215" s="16" t="s">
        <v>823</v>
      </c>
      <c r="E215" s="16" t="s">
        <v>2213</v>
      </c>
      <c r="F215" s="16" t="s">
        <v>1719</v>
      </c>
      <c r="G215" s="16" t="s">
        <v>1718</v>
      </c>
      <c r="H215" s="17">
        <v>43706.58052555022</v>
      </c>
      <c r="I215" s="17">
        <v>72254.110525550219</v>
      </c>
      <c r="J215" s="17">
        <f t="shared" si="3"/>
        <v>28547.53</v>
      </c>
      <c r="K215" s="17">
        <v>28547.53</v>
      </c>
      <c r="L215" s="19" t="s">
        <v>1620</v>
      </c>
      <c r="M215" s="19" t="s">
        <v>1593</v>
      </c>
      <c r="N215" s="17">
        <v>0</v>
      </c>
    </row>
    <row r="216" spans="1:14">
      <c r="A216" s="16" t="s">
        <v>827</v>
      </c>
      <c r="B216" s="16" t="s">
        <v>2212</v>
      </c>
      <c r="C216" s="16" t="s">
        <v>826</v>
      </c>
      <c r="D216" s="16" t="s">
        <v>826</v>
      </c>
      <c r="E216" s="16" t="s">
        <v>2211</v>
      </c>
      <c r="F216" s="16" t="s">
        <v>1723</v>
      </c>
      <c r="G216" s="16" t="s">
        <v>1718</v>
      </c>
      <c r="H216" s="17">
        <v>17279.837030698789</v>
      </c>
      <c r="I216" s="17">
        <v>26289.597864032123</v>
      </c>
      <c r="J216" s="17">
        <f t="shared" si="3"/>
        <v>9009.7608333333337</v>
      </c>
      <c r="K216" s="17">
        <v>9009.7608333333337</v>
      </c>
      <c r="L216" s="19" t="s">
        <v>1529</v>
      </c>
      <c r="M216" s="19" t="s">
        <v>1538</v>
      </c>
      <c r="N216" s="17">
        <v>0</v>
      </c>
    </row>
    <row r="217" spans="1:14">
      <c r="A217" s="16" t="s">
        <v>830</v>
      </c>
      <c r="B217" s="16" t="s">
        <v>2210</v>
      </c>
      <c r="C217" s="16" t="s">
        <v>829</v>
      </c>
      <c r="D217" s="16" t="s">
        <v>829</v>
      </c>
      <c r="E217" s="16" t="s">
        <v>2209</v>
      </c>
      <c r="F217" s="16" t="s">
        <v>1719</v>
      </c>
      <c r="G217" s="16" t="s">
        <v>1718</v>
      </c>
      <c r="H217" s="17">
        <v>3391.9328898339954</v>
      </c>
      <c r="I217" s="17">
        <v>12340.857889833995</v>
      </c>
      <c r="J217" s="17">
        <f t="shared" si="3"/>
        <v>8948.9249999999993</v>
      </c>
      <c r="K217" s="17">
        <v>8948.9249999999993</v>
      </c>
      <c r="L217" s="19" t="s">
        <v>1620</v>
      </c>
      <c r="M217" s="19" t="s">
        <v>231</v>
      </c>
      <c r="N217" s="17">
        <v>0</v>
      </c>
    </row>
    <row r="218" spans="1:14">
      <c r="A218" s="16" t="s">
        <v>833</v>
      </c>
      <c r="B218" s="16" t="s">
        <v>2208</v>
      </c>
      <c r="C218" s="16" t="s">
        <v>832</v>
      </c>
      <c r="D218" s="16" t="s">
        <v>832</v>
      </c>
      <c r="E218" s="16" t="s">
        <v>2207</v>
      </c>
      <c r="F218" s="16" t="s">
        <v>1719</v>
      </c>
      <c r="G218" s="16" t="s">
        <v>1722</v>
      </c>
      <c r="H218" s="17">
        <v>-369087.40229115868</v>
      </c>
      <c r="I218" s="17">
        <v>1814459.2729630787</v>
      </c>
      <c r="J218" s="17">
        <f t="shared" si="3"/>
        <v>2183546.6752542374</v>
      </c>
      <c r="K218" s="17">
        <v>2183546.6752542374</v>
      </c>
      <c r="L218" s="19" t="s">
        <v>1620</v>
      </c>
      <c r="M218" s="19" t="s">
        <v>304</v>
      </c>
      <c r="N218" s="17">
        <v>0</v>
      </c>
    </row>
    <row r="219" spans="1:14">
      <c r="A219" s="16" t="s">
        <v>1402</v>
      </c>
      <c r="B219" s="16" t="s">
        <v>2206</v>
      </c>
      <c r="C219" s="16" t="s">
        <v>1401</v>
      </c>
      <c r="D219" s="16" t="s">
        <v>1401</v>
      </c>
      <c r="E219" s="16" t="s">
        <v>2205</v>
      </c>
      <c r="F219" s="16" t="s">
        <v>1723</v>
      </c>
      <c r="G219" s="16" t="s">
        <v>1722</v>
      </c>
      <c r="H219" s="17">
        <v>-166180.054945827</v>
      </c>
      <c r="I219" s="17">
        <v>795477.38505417306</v>
      </c>
      <c r="J219" s="17">
        <f t="shared" si="3"/>
        <v>961657.44000000006</v>
      </c>
      <c r="K219" s="17">
        <v>961657.44000000006</v>
      </c>
      <c r="L219" s="19">
        <v>0</v>
      </c>
      <c r="M219" s="19">
        <v>0</v>
      </c>
      <c r="N219" s="17">
        <v>0</v>
      </c>
    </row>
    <row r="220" spans="1:14">
      <c r="A220" s="16" t="s">
        <v>836</v>
      </c>
      <c r="B220" s="16" t="s">
        <v>2204</v>
      </c>
      <c r="C220" s="16" t="s">
        <v>835</v>
      </c>
      <c r="D220" s="16" t="s">
        <v>835</v>
      </c>
      <c r="E220" s="16" t="s">
        <v>2203</v>
      </c>
      <c r="F220" s="16" t="s">
        <v>1719</v>
      </c>
      <c r="G220" s="16" t="s">
        <v>1718</v>
      </c>
      <c r="H220" s="17">
        <v>60107.839065846259</v>
      </c>
      <c r="I220" s="17">
        <v>60107.839065846259</v>
      </c>
      <c r="J220" s="17">
        <f t="shared" si="3"/>
        <v>0</v>
      </c>
      <c r="K220" s="17">
        <v>0</v>
      </c>
      <c r="L220" s="19" t="s">
        <v>1620</v>
      </c>
      <c r="M220" s="19" t="s">
        <v>231</v>
      </c>
      <c r="N220" s="17">
        <v>0</v>
      </c>
    </row>
    <row r="221" spans="1:14">
      <c r="A221" s="16" t="s">
        <v>839</v>
      </c>
      <c r="B221" s="16" t="s">
        <v>2202</v>
      </c>
      <c r="C221" s="16" t="s">
        <v>838</v>
      </c>
      <c r="D221" s="16" t="s">
        <v>838</v>
      </c>
      <c r="E221" s="16" t="s">
        <v>2201</v>
      </c>
      <c r="F221" s="16" t="s">
        <v>1723</v>
      </c>
      <c r="G221" s="16" t="s">
        <v>1722</v>
      </c>
      <c r="H221" s="17">
        <v>1173707.5877884328</v>
      </c>
      <c r="I221" s="17">
        <v>4687194.7097581299</v>
      </c>
      <c r="J221" s="17">
        <f t="shared" si="3"/>
        <v>3513487.1219696971</v>
      </c>
      <c r="K221" s="17">
        <v>3513487.1219696971</v>
      </c>
      <c r="L221" s="19" t="s">
        <v>226</v>
      </c>
      <c r="M221" s="19" t="s">
        <v>1404</v>
      </c>
      <c r="N221" s="17">
        <v>0</v>
      </c>
    </row>
    <row r="222" spans="1:14">
      <c r="A222" s="16" t="s">
        <v>842</v>
      </c>
      <c r="B222" s="16" t="s">
        <v>2200</v>
      </c>
      <c r="C222" s="16" t="s">
        <v>841</v>
      </c>
      <c r="D222" s="16" t="s">
        <v>841</v>
      </c>
      <c r="E222" s="16" t="s">
        <v>2199</v>
      </c>
      <c r="F222" s="16" t="s">
        <v>1719</v>
      </c>
      <c r="G222" s="16" t="s">
        <v>1718</v>
      </c>
      <c r="H222" s="17">
        <v>771738.05649521411</v>
      </c>
      <c r="I222" s="17">
        <v>1071007.736495214</v>
      </c>
      <c r="J222" s="17">
        <f t="shared" si="3"/>
        <v>299269.67999999993</v>
      </c>
      <c r="K222" s="17">
        <v>299269.68</v>
      </c>
      <c r="L222" s="19" t="s">
        <v>1620</v>
      </c>
      <c r="M222" s="19" t="s">
        <v>495</v>
      </c>
      <c r="N222" s="17">
        <v>0</v>
      </c>
    </row>
    <row r="223" spans="1:14">
      <c r="A223" s="16" t="s">
        <v>17</v>
      </c>
      <c r="B223" s="16" t="s">
        <v>2198</v>
      </c>
      <c r="C223" s="16" t="s">
        <v>16</v>
      </c>
      <c r="D223" s="16" t="s">
        <v>16</v>
      </c>
      <c r="E223" s="16" t="s">
        <v>2194</v>
      </c>
      <c r="F223" s="16" t="s">
        <v>1723</v>
      </c>
      <c r="G223" s="16" t="s">
        <v>1722</v>
      </c>
      <c r="H223" s="17">
        <v>38542993.355342746</v>
      </c>
      <c r="I223" s="17">
        <v>80254492.788329318</v>
      </c>
      <c r="J223" s="17">
        <f t="shared" si="3"/>
        <v>41711499.432986572</v>
      </c>
      <c r="K223" s="17">
        <v>41711499.432986572</v>
      </c>
      <c r="L223" s="19" t="s">
        <v>226</v>
      </c>
      <c r="M223" s="19" t="s">
        <v>304</v>
      </c>
      <c r="N223" s="17">
        <v>0</v>
      </c>
    </row>
    <row r="224" spans="1:14">
      <c r="A224" s="16" t="s">
        <v>2197</v>
      </c>
      <c r="B224" s="16" t="s">
        <v>2196</v>
      </c>
      <c r="C224" s="16" t="s">
        <v>2195</v>
      </c>
      <c r="D224" s="16" t="s">
        <v>2195</v>
      </c>
      <c r="E224" s="16" t="s">
        <v>2194</v>
      </c>
      <c r="F224" s="16" t="s">
        <v>1723</v>
      </c>
      <c r="G224" s="16" t="s">
        <v>1722</v>
      </c>
      <c r="H224" s="17">
        <v>262846.06969465257</v>
      </c>
      <c r="I224" s="17">
        <v>393700.25969465257</v>
      </c>
      <c r="J224" s="17">
        <f t="shared" si="3"/>
        <v>130854.19</v>
      </c>
      <c r="K224" s="17">
        <v>130854.19</v>
      </c>
      <c r="L224" s="19" t="s">
        <v>1735</v>
      </c>
      <c r="M224" s="19" t="s">
        <v>304</v>
      </c>
      <c r="N224" s="17">
        <v>0</v>
      </c>
    </row>
    <row r="225" spans="1:14">
      <c r="A225" s="16" t="s">
        <v>851</v>
      </c>
      <c r="B225" s="16" t="s">
        <v>2193</v>
      </c>
      <c r="C225" s="16" t="s">
        <v>850</v>
      </c>
      <c r="D225" s="16" t="s">
        <v>850</v>
      </c>
      <c r="E225" s="16" t="s">
        <v>2189</v>
      </c>
      <c r="F225" s="16" t="s">
        <v>1723</v>
      </c>
      <c r="G225" s="16" t="s">
        <v>1722</v>
      </c>
      <c r="H225" s="17">
        <v>6163507.219289545</v>
      </c>
      <c r="I225" s="17">
        <v>12956103.329255989</v>
      </c>
      <c r="J225" s="17">
        <f t="shared" si="3"/>
        <v>6792596.1099664439</v>
      </c>
      <c r="K225" s="17">
        <v>6792596.1099664439</v>
      </c>
      <c r="L225" s="19" t="s">
        <v>226</v>
      </c>
      <c r="M225" s="19" t="s">
        <v>304</v>
      </c>
      <c r="N225" s="17">
        <v>0</v>
      </c>
    </row>
    <row r="226" spans="1:14">
      <c r="A226" s="16" t="s">
        <v>251</v>
      </c>
      <c r="B226" s="16" t="s">
        <v>2192</v>
      </c>
      <c r="C226" s="16" t="s">
        <v>250</v>
      </c>
      <c r="D226" s="16" t="s">
        <v>250</v>
      </c>
      <c r="E226" s="16" t="s">
        <v>2189</v>
      </c>
      <c r="F226" s="16" t="s">
        <v>1723</v>
      </c>
      <c r="G226" s="16" t="s">
        <v>1722</v>
      </c>
      <c r="H226" s="17">
        <v>3756087.127287508</v>
      </c>
      <c r="I226" s="17">
        <v>7357384.1123546222</v>
      </c>
      <c r="J226" s="17">
        <f t="shared" si="3"/>
        <v>3601296.9850671142</v>
      </c>
      <c r="K226" s="17">
        <v>3601296.9850671142</v>
      </c>
      <c r="L226" s="19" t="s">
        <v>226</v>
      </c>
      <c r="M226" s="19" t="s">
        <v>304</v>
      </c>
      <c r="N226" s="17">
        <v>0</v>
      </c>
    </row>
    <row r="227" spans="1:14">
      <c r="A227" s="16" t="s">
        <v>245</v>
      </c>
      <c r="B227" s="16" t="s">
        <v>2191</v>
      </c>
      <c r="C227" s="16" t="s">
        <v>244</v>
      </c>
      <c r="D227" s="16" t="s">
        <v>244</v>
      </c>
      <c r="E227" s="16" t="s">
        <v>2189</v>
      </c>
      <c r="F227" s="16" t="s">
        <v>1723</v>
      </c>
      <c r="G227" s="16" t="s">
        <v>1722</v>
      </c>
      <c r="H227" s="17">
        <v>3055815.5732952021</v>
      </c>
      <c r="I227" s="17">
        <v>5977100.2930603027</v>
      </c>
      <c r="J227" s="17">
        <f t="shared" si="3"/>
        <v>2921284.7197651006</v>
      </c>
      <c r="K227" s="17">
        <v>2921284.7197651006</v>
      </c>
      <c r="L227" s="19" t="s">
        <v>226</v>
      </c>
      <c r="M227" s="19" t="s">
        <v>304</v>
      </c>
      <c r="N227" s="17">
        <v>0</v>
      </c>
    </row>
    <row r="228" spans="1:14">
      <c r="A228" s="16" t="s">
        <v>248</v>
      </c>
      <c r="B228" s="16" t="s">
        <v>2190</v>
      </c>
      <c r="C228" s="16" t="s">
        <v>247</v>
      </c>
      <c r="D228" s="16" t="s">
        <v>247</v>
      </c>
      <c r="E228" s="16" t="s">
        <v>2189</v>
      </c>
      <c r="F228" s="16" t="s">
        <v>1723</v>
      </c>
      <c r="G228" s="16" t="s">
        <v>1722</v>
      </c>
      <c r="H228" s="17">
        <v>7841013.2581598405</v>
      </c>
      <c r="I228" s="17">
        <v>14591122.523193397</v>
      </c>
      <c r="J228" s="17">
        <f t="shared" si="3"/>
        <v>6750109.2650335561</v>
      </c>
      <c r="K228" s="17">
        <v>6750109.2650335561</v>
      </c>
      <c r="L228" s="19" t="s">
        <v>226</v>
      </c>
      <c r="M228" s="19" t="s">
        <v>304</v>
      </c>
      <c r="N228" s="17">
        <v>0</v>
      </c>
    </row>
    <row r="229" spans="1:14">
      <c r="A229" s="16" t="s">
        <v>1524</v>
      </c>
      <c r="B229" s="16" t="s">
        <v>2188</v>
      </c>
      <c r="C229" s="16" t="s">
        <v>1523</v>
      </c>
      <c r="D229" s="16" t="s">
        <v>1523</v>
      </c>
      <c r="E229" s="16" t="s">
        <v>2187</v>
      </c>
      <c r="F229" s="16" t="s">
        <v>1723</v>
      </c>
      <c r="G229" s="16" t="s">
        <v>1722</v>
      </c>
      <c r="H229" s="17">
        <v>115606.62598101914</v>
      </c>
      <c r="I229" s="17">
        <v>120501.55655148893</v>
      </c>
      <c r="J229" s="17">
        <f t="shared" si="3"/>
        <v>4894.9305704697908</v>
      </c>
      <c r="K229" s="17">
        <v>4894.9305704697981</v>
      </c>
      <c r="L229" s="19" t="s">
        <v>226</v>
      </c>
      <c r="M229" s="19" t="s">
        <v>304</v>
      </c>
      <c r="N229" s="17">
        <v>0</v>
      </c>
    </row>
    <row r="230" spans="1:14">
      <c r="A230" s="16" t="s">
        <v>254</v>
      </c>
      <c r="B230" s="16" t="s">
        <v>2186</v>
      </c>
      <c r="C230" s="16" t="s">
        <v>253</v>
      </c>
      <c r="D230" s="16" t="s">
        <v>253</v>
      </c>
      <c r="E230" s="16" t="s">
        <v>2185</v>
      </c>
      <c r="F230" s="16" t="s">
        <v>1723</v>
      </c>
      <c r="G230" s="16" t="s">
        <v>1722</v>
      </c>
      <c r="H230" s="17">
        <v>29987.338769502763</v>
      </c>
      <c r="I230" s="17">
        <v>75232.502091650415</v>
      </c>
      <c r="J230" s="17">
        <f t="shared" si="3"/>
        <v>45245.163322147651</v>
      </c>
      <c r="K230" s="17">
        <v>45245.163322147651</v>
      </c>
      <c r="L230" s="19" t="s">
        <v>226</v>
      </c>
      <c r="M230" s="19" t="s">
        <v>304</v>
      </c>
      <c r="N230" s="17">
        <v>0</v>
      </c>
    </row>
    <row r="231" spans="1:14">
      <c r="A231" s="16" t="s">
        <v>854</v>
      </c>
      <c r="B231" s="16" t="s">
        <v>2184</v>
      </c>
      <c r="C231" s="16" t="s">
        <v>853</v>
      </c>
      <c r="D231" s="16" t="s">
        <v>853</v>
      </c>
      <c r="E231" s="16" t="s">
        <v>2183</v>
      </c>
      <c r="F231" s="16" t="s">
        <v>1723</v>
      </c>
      <c r="G231" s="16" t="s">
        <v>1722</v>
      </c>
      <c r="H231" s="17">
        <v>25325.155597975478</v>
      </c>
      <c r="I231" s="17">
        <v>33942.327007371452</v>
      </c>
      <c r="J231" s="17">
        <f t="shared" si="3"/>
        <v>8617.1714093959745</v>
      </c>
      <c r="K231" s="17">
        <v>8617.1714093959727</v>
      </c>
      <c r="L231" s="19" t="s">
        <v>226</v>
      </c>
      <c r="M231" s="19" t="s">
        <v>304</v>
      </c>
      <c r="N231" s="17">
        <v>0</v>
      </c>
    </row>
    <row r="232" spans="1:14">
      <c r="A232" s="16" t="s">
        <v>860</v>
      </c>
      <c r="B232" s="16" t="s">
        <v>2182</v>
      </c>
      <c r="C232" s="16" t="s">
        <v>859</v>
      </c>
      <c r="D232" s="16" t="s">
        <v>859</v>
      </c>
      <c r="E232" s="16" t="s">
        <v>2181</v>
      </c>
      <c r="F232" s="16" t="s">
        <v>1723</v>
      </c>
      <c r="G232" s="16" t="s">
        <v>1722</v>
      </c>
      <c r="H232" s="17">
        <v>-1285375.2285254607</v>
      </c>
      <c r="I232" s="17">
        <v>2747383.4496053807</v>
      </c>
      <c r="J232" s="17">
        <f t="shared" si="3"/>
        <v>4032758.6781308413</v>
      </c>
      <c r="K232" s="17">
        <v>4032758.6781308413</v>
      </c>
      <c r="L232" s="19" t="s">
        <v>1529</v>
      </c>
      <c r="M232" s="19" t="s">
        <v>1645</v>
      </c>
      <c r="N232" s="17">
        <v>0</v>
      </c>
    </row>
    <row r="233" spans="1:14">
      <c r="A233" s="16" t="s">
        <v>863</v>
      </c>
      <c r="B233" s="16" t="s">
        <v>2180</v>
      </c>
      <c r="C233" s="16" t="s">
        <v>862</v>
      </c>
      <c r="D233" s="16" t="s">
        <v>862</v>
      </c>
      <c r="E233" s="16" t="s">
        <v>2179</v>
      </c>
      <c r="F233" s="16" t="s">
        <v>1719</v>
      </c>
      <c r="G233" s="16" t="s">
        <v>1718</v>
      </c>
      <c r="H233" s="17">
        <v>194964.63109290914</v>
      </c>
      <c r="I233" s="17">
        <v>1152940.477957316</v>
      </c>
      <c r="J233" s="17">
        <f t="shared" si="3"/>
        <v>957975.84686440683</v>
      </c>
      <c r="K233" s="17">
        <v>957975.84686440683</v>
      </c>
      <c r="L233" s="19" t="s">
        <v>1620</v>
      </c>
      <c r="M233" s="19" t="s">
        <v>1634</v>
      </c>
      <c r="N233" s="17">
        <v>0</v>
      </c>
    </row>
    <row r="234" spans="1:14">
      <c r="A234" s="16" t="s">
        <v>866</v>
      </c>
      <c r="B234" s="16" t="s">
        <v>2178</v>
      </c>
      <c r="C234" s="16" t="s">
        <v>865</v>
      </c>
      <c r="D234" s="16" t="s">
        <v>865</v>
      </c>
      <c r="E234" s="16" t="s">
        <v>2177</v>
      </c>
      <c r="F234" s="16" t="s">
        <v>1723</v>
      </c>
      <c r="G234" s="16" t="s">
        <v>1722</v>
      </c>
      <c r="H234" s="17">
        <v>-1578174.2097116737</v>
      </c>
      <c r="I234" s="17">
        <v>3835371.7009662921</v>
      </c>
      <c r="J234" s="17">
        <f t="shared" si="3"/>
        <v>5413545.9106779657</v>
      </c>
      <c r="K234" s="17">
        <v>5413545.9106779657</v>
      </c>
      <c r="L234" s="19" t="s">
        <v>1529</v>
      </c>
      <c r="M234" s="19" t="s">
        <v>314</v>
      </c>
      <c r="N234" s="17">
        <v>0</v>
      </c>
    </row>
    <row r="235" spans="1:14">
      <c r="A235" s="16" t="s">
        <v>869</v>
      </c>
      <c r="B235" s="16" t="s">
        <v>2176</v>
      </c>
      <c r="C235" s="16" t="s">
        <v>868</v>
      </c>
      <c r="D235" s="16" t="s">
        <v>868</v>
      </c>
      <c r="E235" s="16" t="s">
        <v>2175</v>
      </c>
      <c r="F235" s="16" t="s">
        <v>1723</v>
      </c>
      <c r="G235" s="16" t="s">
        <v>1718</v>
      </c>
      <c r="H235" s="17">
        <v>-19323.794327940494</v>
      </c>
      <c r="I235" s="17">
        <v>17078.889485618834</v>
      </c>
      <c r="J235" s="17">
        <f t="shared" si="3"/>
        <v>36402.683813559328</v>
      </c>
      <c r="K235" s="17">
        <v>36402.683813559328</v>
      </c>
      <c r="L235" s="19" t="s">
        <v>1529</v>
      </c>
      <c r="M235" s="19" t="s">
        <v>314</v>
      </c>
      <c r="N235" s="17">
        <v>0</v>
      </c>
    </row>
    <row r="236" spans="1:14">
      <c r="A236" s="16" t="s">
        <v>2174</v>
      </c>
      <c r="B236" s="16" t="s">
        <v>2173</v>
      </c>
      <c r="C236" s="16" t="s">
        <v>2172</v>
      </c>
      <c r="D236" s="16" t="s">
        <v>311</v>
      </c>
      <c r="E236" s="16" t="s">
        <v>2171</v>
      </c>
      <c r="F236" s="16" t="s">
        <v>1723</v>
      </c>
      <c r="G236" s="16" t="s">
        <v>1722</v>
      </c>
      <c r="H236" s="17">
        <v>25636.608540791465</v>
      </c>
      <c r="I236" s="17">
        <v>25636.608540791465</v>
      </c>
      <c r="J236" s="17">
        <f t="shared" si="3"/>
        <v>0</v>
      </c>
      <c r="K236" s="17">
        <v>0</v>
      </c>
      <c r="L236" s="19">
        <v>0</v>
      </c>
      <c r="M236" s="19">
        <v>0</v>
      </c>
      <c r="N236" s="17">
        <v>0</v>
      </c>
    </row>
    <row r="237" spans="1:14">
      <c r="A237" s="16" t="s">
        <v>257</v>
      </c>
      <c r="B237" s="16" t="s">
        <v>2170</v>
      </c>
      <c r="C237" s="16" t="s">
        <v>256</v>
      </c>
      <c r="D237" s="16" t="s">
        <v>256</v>
      </c>
      <c r="E237" s="16" t="s">
        <v>2169</v>
      </c>
      <c r="F237" s="16" t="s">
        <v>1723</v>
      </c>
      <c r="G237" s="16" t="s">
        <v>1722</v>
      </c>
      <c r="H237" s="17">
        <v>3599.2815354202721</v>
      </c>
      <c r="I237" s="17">
        <v>3599.2815354202721</v>
      </c>
      <c r="J237" s="17">
        <f t="shared" si="3"/>
        <v>0</v>
      </c>
      <c r="K237" s="17">
        <v>0</v>
      </c>
      <c r="L237" s="19" t="s">
        <v>1735</v>
      </c>
      <c r="M237" s="19" t="s">
        <v>1210</v>
      </c>
      <c r="N237" s="17">
        <v>0</v>
      </c>
    </row>
    <row r="238" spans="1:14">
      <c r="A238" s="16" t="s">
        <v>266</v>
      </c>
      <c r="B238" s="16" t="s">
        <v>2168</v>
      </c>
      <c r="C238" s="16" t="s">
        <v>265</v>
      </c>
      <c r="D238" s="16" t="s">
        <v>265</v>
      </c>
      <c r="E238" s="16" t="s">
        <v>2166</v>
      </c>
      <c r="F238" s="16" t="s">
        <v>1723</v>
      </c>
      <c r="G238" s="16" t="s">
        <v>1722</v>
      </c>
      <c r="H238" s="17">
        <v>2964903.6793738799</v>
      </c>
      <c r="I238" s="17">
        <v>6143348.3547430076</v>
      </c>
      <c r="J238" s="17">
        <f t="shared" si="3"/>
        <v>3178444.6753691277</v>
      </c>
      <c r="K238" s="17">
        <v>3178444.6753691277</v>
      </c>
      <c r="L238" s="19" t="s">
        <v>226</v>
      </c>
      <c r="M238" s="19" t="s">
        <v>304</v>
      </c>
      <c r="N238" s="17">
        <v>0</v>
      </c>
    </row>
    <row r="239" spans="1:14">
      <c r="A239" s="16" t="s">
        <v>263</v>
      </c>
      <c r="B239" s="16" t="s">
        <v>2167</v>
      </c>
      <c r="C239" s="16" t="s">
        <v>262</v>
      </c>
      <c r="D239" s="16" t="s">
        <v>262</v>
      </c>
      <c r="E239" s="16" t="s">
        <v>2166</v>
      </c>
      <c r="F239" s="16" t="s">
        <v>1723</v>
      </c>
      <c r="G239" s="16" t="s">
        <v>1722</v>
      </c>
      <c r="H239" s="17">
        <v>730691.92731415841</v>
      </c>
      <c r="I239" s="17">
        <v>1052220.7873141584</v>
      </c>
      <c r="J239" s="17">
        <f t="shared" si="3"/>
        <v>321528.86</v>
      </c>
      <c r="K239" s="17">
        <v>321528.86</v>
      </c>
      <c r="L239" s="19" t="s">
        <v>1735</v>
      </c>
      <c r="M239" s="19" t="s">
        <v>304</v>
      </c>
      <c r="N239" s="17">
        <v>0</v>
      </c>
    </row>
    <row r="240" spans="1:14">
      <c r="A240" s="16" t="s">
        <v>872</v>
      </c>
      <c r="B240" s="16" t="s">
        <v>2165</v>
      </c>
      <c r="C240" s="16" t="s">
        <v>871</v>
      </c>
      <c r="D240" s="16" t="s">
        <v>871</v>
      </c>
      <c r="E240" s="16" t="s">
        <v>2162</v>
      </c>
      <c r="F240" s="16" t="s">
        <v>1723</v>
      </c>
      <c r="G240" s="16" t="s">
        <v>1722</v>
      </c>
      <c r="H240" s="17">
        <v>-814.78320580365835</v>
      </c>
      <c r="I240" s="17">
        <v>42611.073515507815</v>
      </c>
      <c r="J240" s="17">
        <f t="shared" si="3"/>
        <v>43425.856721311473</v>
      </c>
      <c r="K240" s="17">
        <v>43425.856721311473</v>
      </c>
      <c r="L240" s="19" t="s">
        <v>226</v>
      </c>
      <c r="M240" s="19" t="s">
        <v>495</v>
      </c>
      <c r="N240" s="17">
        <v>0</v>
      </c>
    </row>
    <row r="241" spans="1:14">
      <c r="A241" s="16" t="s">
        <v>878</v>
      </c>
      <c r="B241" s="16" t="s">
        <v>2164</v>
      </c>
      <c r="C241" s="16" t="s">
        <v>877</v>
      </c>
      <c r="D241" s="16" t="s">
        <v>877</v>
      </c>
      <c r="E241" s="16" t="s">
        <v>2162</v>
      </c>
      <c r="F241" s="16" t="s">
        <v>1723</v>
      </c>
      <c r="G241" s="16" t="s">
        <v>1722</v>
      </c>
      <c r="H241" s="17">
        <v>1577965.6749477349</v>
      </c>
      <c r="I241" s="17">
        <v>6076275.649046096</v>
      </c>
      <c r="J241" s="17">
        <f t="shared" si="3"/>
        <v>4498309.9740983611</v>
      </c>
      <c r="K241" s="17">
        <v>4498309.9740983611</v>
      </c>
      <c r="L241" s="19" t="s">
        <v>226</v>
      </c>
      <c r="M241" s="19" t="s">
        <v>495</v>
      </c>
      <c r="N241" s="17">
        <v>0</v>
      </c>
    </row>
    <row r="242" spans="1:14">
      <c r="A242" s="16" t="s">
        <v>875</v>
      </c>
      <c r="B242" s="16" t="s">
        <v>2163</v>
      </c>
      <c r="C242" s="16" t="s">
        <v>874</v>
      </c>
      <c r="D242" s="16" t="s">
        <v>874</v>
      </c>
      <c r="E242" s="16" t="s">
        <v>2162</v>
      </c>
      <c r="F242" s="16" t="s">
        <v>1723</v>
      </c>
      <c r="G242" s="16" t="s">
        <v>1722</v>
      </c>
      <c r="H242" s="17">
        <v>501002.65569599881</v>
      </c>
      <c r="I242" s="17">
        <v>1298555.5356959989</v>
      </c>
      <c r="J242" s="17">
        <f t="shared" si="3"/>
        <v>797552.88000000012</v>
      </c>
      <c r="K242" s="17">
        <v>797552.88000000012</v>
      </c>
      <c r="L242" s="19" t="s">
        <v>1735</v>
      </c>
      <c r="M242" s="19" t="s">
        <v>495</v>
      </c>
      <c r="N242" s="17">
        <v>0</v>
      </c>
    </row>
    <row r="243" spans="1:14">
      <c r="A243" s="16" t="s">
        <v>881</v>
      </c>
      <c r="B243" s="16" t="s">
        <v>2161</v>
      </c>
      <c r="C243" s="16" t="s">
        <v>880</v>
      </c>
      <c r="D243" s="16" t="s">
        <v>880</v>
      </c>
      <c r="E243" s="16" t="s">
        <v>2160</v>
      </c>
      <c r="F243" s="16" t="s">
        <v>1723</v>
      </c>
      <c r="G243" s="16" t="s">
        <v>1722</v>
      </c>
      <c r="H243" s="17">
        <v>24897634.591661364</v>
      </c>
      <c r="I243" s="17">
        <v>101693858.68026793</v>
      </c>
      <c r="J243" s="17">
        <f t="shared" si="3"/>
        <v>76796224.088606566</v>
      </c>
      <c r="K243" s="17">
        <v>76796224.088606566</v>
      </c>
      <c r="L243" s="19" t="s">
        <v>226</v>
      </c>
      <c r="M243" s="19" t="s">
        <v>495</v>
      </c>
      <c r="N243" s="17">
        <v>0</v>
      </c>
    </row>
    <row r="244" spans="1:14">
      <c r="A244" s="16" t="s">
        <v>884</v>
      </c>
      <c r="B244" s="16" t="s">
        <v>2159</v>
      </c>
      <c r="C244" s="16" t="s">
        <v>883</v>
      </c>
      <c r="D244" s="16" t="s">
        <v>883</v>
      </c>
      <c r="E244" s="16" t="s">
        <v>2158</v>
      </c>
      <c r="F244" s="16" t="s">
        <v>1723</v>
      </c>
      <c r="G244" s="16" t="s">
        <v>1722</v>
      </c>
      <c r="H244" s="17">
        <v>753907.31526423735</v>
      </c>
      <c r="I244" s="17">
        <v>1684754.371471134</v>
      </c>
      <c r="J244" s="17">
        <f t="shared" si="3"/>
        <v>930847.05620689667</v>
      </c>
      <c r="K244" s="17">
        <v>930847.05620689667</v>
      </c>
      <c r="L244" s="19" t="s">
        <v>1529</v>
      </c>
      <c r="M244" s="19" t="s">
        <v>1593</v>
      </c>
      <c r="N244" s="17">
        <v>0</v>
      </c>
    </row>
    <row r="245" spans="1:14">
      <c r="A245" s="16" t="s">
        <v>887</v>
      </c>
      <c r="B245" s="16" t="s">
        <v>2157</v>
      </c>
      <c r="C245" s="16" t="s">
        <v>886</v>
      </c>
      <c r="D245" s="16" t="s">
        <v>886</v>
      </c>
      <c r="E245" s="16" t="s">
        <v>2155</v>
      </c>
      <c r="F245" s="16" t="s">
        <v>1723</v>
      </c>
      <c r="G245" s="16" t="s">
        <v>1722</v>
      </c>
      <c r="H245" s="17">
        <v>7865431.5178410318</v>
      </c>
      <c r="I245" s="17">
        <v>15873478.062334703</v>
      </c>
      <c r="J245" s="17">
        <f t="shared" si="3"/>
        <v>8008046.5444936715</v>
      </c>
      <c r="K245" s="17">
        <v>8008046.5444936715</v>
      </c>
      <c r="L245" s="19" t="s">
        <v>226</v>
      </c>
      <c r="M245" s="19" t="s">
        <v>227</v>
      </c>
      <c r="N245" s="17">
        <v>0</v>
      </c>
    </row>
    <row r="246" spans="1:14">
      <c r="A246" s="16" t="s">
        <v>269</v>
      </c>
      <c r="B246" s="16" t="s">
        <v>2156</v>
      </c>
      <c r="C246" s="16" t="s">
        <v>268</v>
      </c>
      <c r="D246" s="16" t="s">
        <v>268</v>
      </c>
      <c r="E246" s="16" t="s">
        <v>2155</v>
      </c>
      <c r="F246" s="16" t="s">
        <v>1723</v>
      </c>
      <c r="G246" s="16" t="s">
        <v>1722</v>
      </c>
      <c r="H246" s="17">
        <v>1491930.1087230574</v>
      </c>
      <c r="I246" s="17">
        <v>3382141.2047836632</v>
      </c>
      <c r="J246" s="17">
        <f t="shared" si="3"/>
        <v>1890211.0960606057</v>
      </c>
      <c r="K246" s="17">
        <v>1890211.0960606057</v>
      </c>
      <c r="L246" s="19" t="s">
        <v>226</v>
      </c>
      <c r="M246" s="19" t="s">
        <v>1404</v>
      </c>
      <c r="N246" s="17">
        <v>0</v>
      </c>
    </row>
    <row r="247" spans="1:14">
      <c r="A247" s="16" t="s">
        <v>890</v>
      </c>
      <c r="B247" s="16" t="s">
        <v>2154</v>
      </c>
      <c r="C247" s="16" t="s">
        <v>889</v>
      </c>
      <c r="D247" s="16" t="s">
        <v>889</v>
      </c>
      <c r="E247" s="16" t="s">
        <v>2153</v>
      </c>
      <c r="F247" s="16" t="s">
        <v>1723</v>
      </c>
      <c r="G247" s="16" t="s">
        <v>1722</v>
      </c>
      <c r="H247" s="17">
        <v>608703.33639803133</v>
      </c>
      <c r="I247" s="17">
        <v>1910891.1870876865</v>
      </c>
      <c r="J247" s="17">
        <f t="shared" si="3"/>
        <v>1302187.8506896552</v>
      </c>
      <c r="K247" s="17">
        <v>1302187.8506896552</v>
      </c>
      <c r="L247" s="19" t="s">
        <v>1529</v>
      </c>
      <c r="M247" s="19" t="s">
        <v>1593</v>
      </c>
      <c r="N247" s="17">
        <v>0</v>
      </c>
    </row>
    <row r="248" spans="1:14">
      <c r="A248" s="16" t="s">
        <v>893</v>
      </c>
      <c r="B248" s="16" t="s">
        <v>2152</v>
      </c>
      <c r="C248" s="16" t="s">
        <v>892</v>
      </c>
      <c r="D248" s="16" t="s">
        <v>892</v>
      </c>
      <c r="E248" s="16" t="s">
        <v>2150</v>
      </c>
      <c r="F248" s="16" t="s">
        <v>1723</v>
      </c>
      <c r="G248" s="16" t="s">
        <v>1722</v>
      </c>
      <c r="H248" s="17">
        <v>16906612.457362652</v>
      </c>
      <c r="I248" s="17">
        <v>33191339.375590499</v>
      </c>
      <c r="J248" s="17">
        <f t="shared" si="3"/>
        <v>16284726.918227848</v>
      </c>
      <c r="K248" s="17">
        <v>16284726.918227848</v>
      </c>
      <c r="L248" s="19" t="s">
        <v>226</v>
      </c>
      <c r="M248" s="19" t="s">
        <v>227</v>
      </c>
      <c r="N248" s="17">
        <v>0</v>
      </c>
    </row>
    <row r="249" spans="1:14">
      <c r="A249" s="16" t="s">
        <v>272</v>
      </c>
      <c r="B249" s="16" t="s">
        <v>2151</v>
      </c>
      <c r="C249" s="16" t="s">
        <v>271</v>
      </c>
      <c r="D249" s="16" t="s">
        <v>271</v>
      </c>
      <c r="E249" s="16" t="s">
        <v>2150</v>
      </c>
      <c r="F249" s="16" t="s">
        <v>1723</v>
      </c>
      <c r="G249" s="16" t="s">
        <v>1722</v>
      </c>
      <c r="H249" s="17">
        <v>3326385.0427528191</v>
      </c>
      <c r="I249" s="17">
        <v>6718269.2402211735</v>
      </c>
      <c r="J249" s="17">
        <f t="shared" si="3"/>
        <v>3391884.1974683544</v>
      </c>
      <c r="K249" s="17">
        <v>3391884.1974683544</v>
      </c>
      <c r="L249" s="19" t="s">
        <v>226</v>
      </c>
      <c r="M249" s="19" t="s">
        <v>227</v>
      </c>
      <c r="N249" s="17">
        <v>0</v>
      </c>
    </row>
    <row r="250" spans="1:14">
      <c r="A250" s="16" t="s">
        <v>278</v>
      </c>
      <c r="B250" s="16" t="s">
        <v>2149</v>
      </c>
      <c r="C250" s="16" t="s">
        <v>277</v>
      </c>
      <c r="D250" s="16" t="s">
        <v>277</v>
      </c>
      <c r="E250" s="16" t="s">
        <v>2148</v>
      </c>
      <c r="F250" s="16" t="s">
        <v>1723</v>
      </c>
      <c r="G250" s="16" t="s">
        <v>1722</v>
      </c>
      <c r="H250" s="17">
        <v>3514251.664440562</v>
      </c>
      <c r="I250" s="17">
        <v>6269858.5439707637</v>
      </c>
      <c r="J250" s="17">
        <f t="shared" si="3"/>
        <v>2755606.8795302017</v>
      </c>
      <c r="K250" s="17">
        <v>2755606.8795302017</v>
      </c>
      <c r="L250" s="19" t="s">
        <v>226</v>
      </c>
      <c r="M250" s="19" t="s">
        <v>304</v>
      </c>
      <c r="N250" s="17">
        <v>0</v>
      </c>
    </row>
    <row r="251" spans="1:14">
      <c r="A251" s="16" t="s">
        <v>281</v>
      </c>
      <c r="B251" s="16" t="s">
        <v>2147</v>
      </c>
      <c r="C251" s="16" t="s">
        <v>280</v>
      </c>
      <c r="D251" s="16" t="s">
        <v>280</v>
      </c>
      <c r="E251" s="16" t="s">
        <v>2146</v>
      </c>
      <c r="F251" s="16" t="s">
        <v>1723</v>
      </c>
      <c r="G251" s="16" t="s">
        <v>1722</v>
      </c>
      <c r="H251" s="17">
        <v>7323266.4078751663</v>
      </c>
      <c r="I251" s="17">
        <v>13685287.982841609</v>
      </c>
      <c r="J251" s="17">
        <f t="shared" si="3"/>
        <v>6362021.5749664428</v>
      </c>
      <c r="K251" s="17">
        <v>6362021.5749664428</v>
      </c>
      <c r="L251" s="19" t="s">
        <v>226</v>
      </c>
      <c r="M251" s="19" t="s">
        <v>304</v>
      </c>
      <c r="N251" s="17">
        <v>0</v>
      </c>
    </row>
    <row r="252" spans="1:14">
      <c r="A252" s="16" t="s">
        <v>689</v>
      </c>
      <c r="B252" s="16" t="s">
        <v>2145</v>
      </c>
      <c r="C252" s="16" t="s">
        <v>688</v>
      </c>
      <c r="D252" s="16" t="s">
        <v>688</v>
      </c>
      <c r="E252" s="16" t="s">
        <v>2144</v>
      </c>
      <c r="F252" s="16" t="s">
        <v>1723</v>
      </c>
      <c r="G252" s="16" t="s">
        <v>1722</v>
      </c>
      <c r="H252" s="17">
        <v>362148.43617354613</v>
      </c>
      <c r="I252" s="17">
        <v>1616674.0240216474</v>
      </c>
      <c r="J252" s="17">
        <f t="shared" si="3"/>
        <v>1254525.5878481013</v>
      </c>
      <c r="K252" s="17">
        <v>1254525.5878481013</v>
      </c>
      <c r="L252" s="19" t="s">
        <v>226</v>
      </c>
      <c r="M252" s="19" t="s">
        <v>227</v>
      </c>
      <c r="N252" s="17">
        <v>0</v>
      </c>
    </row>
    <row r="253" spans="1:14">
      <c r="A253" s="16" t="s">
        <v>899</v>
      </c>
      <c r="B253" s="16" t="s">
        <v>2143</v>
      </c>
      <c r="C253" s="16" t="s">
        <v>898</v>
      </c>
      <c r="D253" s="16" t="s">
        <v>898</v>
      </c>
      <c r="E253" s="16" t="s">
        <v>2141</v>
      </c>
      <c r="F253" s="16" t="s">
        <v>1723</v>
      </c>
      <c r="G253" s="16" t="s">
        <v>1722</v>
      </c>
      <c r="H253" s="17">
        <v>1531728.2157998029</v>
      </c>
      <c r="I253" s="17">
        <v>6147668.4112906</v>
      </c>
      <c r="J253" s="17">
        <f t="shared" si="3"/>
        <v>4615940.1954907971</v>
      </c>
      <c r="K253" s="17">
        <v>4615940.1954907971</v>
      </c>
      <c r="L253" s="19" t="s">
        <v>226</v>
      </c>
      <c r="M253" s="19" t="s">
        <v>1538</v>
      </c>
      <c r="N253" s="17">
        <v>0</v>
      </c>
    </row>
    <row r="254" spans="1:14">
      <c r="A254" s="16" t="s">
        <v>284</v>
      </c>
      <c r="B254" s="16" t="s">
        <v>2142</v>
      </c>
      <c r="C254" s="16" t="s">
        <v>283</v>
      </c>
      <c r="D254" s="16" t="s">
        <v>283</v>
      </c>
      <c r="E254" s="16" t="s">
        <v>2141</v>
      </c>
      <c r="F254" s="16" t="s">
        <v>1723</v>
      </c>
      <c r="G254" s="16" t="s">
        <v>1718</v>
      </c>
      <c r="H254" s="17">
        <v>17947.0217949828</v>
      </c>
      <c r="I254" s="17">
        <v>60020.582628316137</v>
      </c>
      <c r="J254" s="17">
        <f t="shared" si="3"/>
        <v>42073.560833333337</v>
      </c>
      <c r="K254" s="17">
        <v>42073.560833333337</v>
      </c>
      <c r="L254" s="19" t="s">
        <v>1529</v>
      </c>
      <c r="M254" s="19" t="s">
        <v>1538</v>
      </c>
      <c r="N254" s="17">
        <v>0</v>
      </c>
    </row>
    <row r="255" spans="1:14">
      <c r="A255" s="16" t="s">
        <v>287</v>
      </c>
      <c r="B255" s="16" t="s">
        <v>2140</v>
      </c>
      <c r="C255" s="16" t="s">
        <v>286</v>
      </c>
      <c r="D255" s="16" t="s">
        <v>286</v>
      </c>
      <c r="E255" s="16" t="s">
        <v>2139</v>
      </c>
      <c r="F255" s="16" t="s">
        <v>1723</v>
      </c>
      <c r="G255" s="16" t="s">
        <v>1722</v>
      </c>
      <c r="H255" s="17">
        <v>5741.0909254945282</v>
      </c>
      <c r="I255" s="17">
        <v>5741.0909254945282</v>
      </c>
      <c r="J255" s="17">
        <f t="shared" si="3"/>
        <v>0</v>
      </c>
      <c r="K255" s="17">
        <v>0</v>
      </c>
      <c r="L255" s="19">
        <v>0</v>
      </c>
      <c r="M255" s="19">
        <v>0</v>
      </c>
      <c r="N255" s="17">
        <v>0</v>
      </c>
    </row>
    <row r="256" spans="1:14">
      <c r="A256" s="16" t="s">
        <v>2138</v>
      </c>
      <c r="B256" s="16" t="s">
        <v>2137</v>
      </c>
      <c r="C256" s="16" t="s">
        <v>2136</v>
      </c>
      <c r="D256" s="16" t="s">
        <v>2136</v>
      </c>
      <c r="E256" s="16" t="s">
        <v>2135</v>
      </c>
      <c r="F256" s="16" t="s">
        <v>1723</v>
      </c>
      <c r="G256" s="16" t="s">
        <v>1722</v>
      </c>
      <c r="H256" s="17">
        <v>5787.6682763484205</v>
      </c>
      <c r="I256" s="17">
        <v>13430.99827634842</v>
      </c>
      <c r="J256" s="17">
        <f t="shared" si="3"/>
        <v>7643.33</v>
      </c>
      <c r="K256" s="17">
        <v>7643.33</v>
      </c>
      <c r="L256" s="19">
        <v>0</v>
      </c>
      <c r="M256" s="19">
        <v>0</v>
      </c>
      <c r="N256" s="17">
        <v>0</v>
      </c>
    </row>
    <row r="257" spans="1:14">
      <c r="A257" s="16" t="s">
        <v>902</v>
      </c>
      <c r="B257" s="16" t="s">
        <v>2134</v>
      </c>
      <c r="C257" s="16" t="s">
        <v>901</v>
      </c>
      <c r="D257" s="16" t="s">
        <v>901</v>
      </c>
      <c r="E257" s="16" t="s">
        <v>2133</v>
      </c>
      <c r="F257" s="16" t="s">
        <v>1719</v>
      </c>
      <c r="G257" s="16" t="s">
        <v>1722</v>
      </c>
      <c r="H257" s="17">
        <v>-7647271.1923757689</v>
      </c>
      <c r="I257" s="17">
        <v>5841571.8567236112</v>
      </c>
      <c r="J257" s="17">
        <f>I257-H257-N257</f>
        <v>4097343.5890993793</v>
      </c>
      <c r="K257" s="17">
        <v>13488843.04909938</v>
      </c>
      <c r="L257" s="19" t="s">
        <v>1662</v>
      </c>
      <c r="M257" s="19" t="s">
        <v>231</v>
      </c>
      <c r="N257" s="17">
        <v>9391499.4600000009</v>
      </c>
    </row>
    <row r="258" spans="1:14">
      <c r="A258" s="16" t="s">
        <v>599</v>
      </c>
      <c r="B258" s="16" t="s">
        <v>2132</v>
      </c>
      <c r="C258" s="16" t="s">
        <v>598</v>
      </c>
      <c r="D258" s="16" t="s">
        <v>598</v>
      </c>
      <c r="E258" s="16" t="s">
        <v>2131</v>
      </c>
      <c r="F258" s="16" t="s">
        <v>1723</v>
      </c>
      <c r="G258" s="16" t="s">
        <v>1722</v>
      </c>
      <c r="H258" s="17">
        <v>5993693.3252930008</v>
      </c>
      <c r="I258" s="17">
        <v>12264422.316971833</v>
      </c>
      <c r="J258" s="17">
        <f t="shared" si="3"/>
        <v>6270728.9916788321</v>
      </c>
      <c r="K258" s="17">
        <v>6270728.9916788321</v>
      </c>
      <c r="L258" s="19" t="s">
        <v>226</v>
      </c>
      <c r="M258" s="19" t="s">
        <v>1574</v>
      </c>
      <c r="N258" s="17">
        <v>0</v>
      </c>
    </row>
    <row r="259" spans="1:14">
      <c r="A259" s="16" t="s">
        <v>905</v>
      </c>
      <c r="B259" s="16" t="s">
        <v>2130</v>
      </c>
      <c r="C259" s="16" t="s">
        <v>904</v>
      </c>
      <c r="D259" s="16" t="s">
        <v>904</v>
      </c>
      <c r="E259" s="16" t="s">
        <v>2129</v>
      </c>
      <c r="F259" s="16" t="s">
        <v>1719</v>
      </c>
      <c r="G259" s="16" t="s">
        <v>1718</v>
      </c>
      <c r="H259" s="17">
        <v>132450.12186139636</v>
      </c>
      <c r="I259" s="17">
        <v>234645.50886139635</v>
      </c>
      <c r="J259" s="17">
        <f t="shared" ref="J259:J322" si="4">I259-H259</f>
        <v>102195.38699999999</v>
      </c>
      <c r="K259" s="17">
        <v>102195.38699999999</v>
      </c>
      <c r="L259" s="19" t="s">
        <v>1620</v>
      </c>
      <c r="M259" s="19" t="s">
        <v>231</v>
      </c>
      <c r="N259" s="17">
        <v>0</v>
      </c>
    </row>
    <row r="260" spans="1:14">
      <c r="A260" s="16" t="s">
        <v>908</v>
      </c>
      <c r="B260" s="16" t="s">
        <v>2128</v>
      </c>
      <c r="C260" s="16" t="s">
        <v>907</v>
      </c>
      <c r="D260" s="16" t="s">
        <v>907</v>
      </c>
      <c r="E260" s="16" t="s">
        <v>2127</v>
      </c>
      <c r="F260" s="16" t="s">
        <v>1719</v>
      </c>
      <c r="G260" s="16" t="s">
        <v>1718</v>
      </c>
      <c r="H260" s="17">
        <v>-280758.45036107942</v>
      </c>
      <c r="I260" s="17">
        <v>725941.56263892062</v>
      </c>
      <c r="J260" s="17">
        <f t="shared" si="4"/>
        <v>1006700.013</v>
      </c>
      <c r="K260" s="17">
        <v>1006700.013</v>
      </c>
      <c r="L260" s="19" t="s">
        <v>1620</v>
      </c>
      <c r="M260" s="19" t="s">
        <v>231</v>
      </c>
      <c r="N260" s="17">
        <v>0</v>
      </c>
    </row>
    <row r="261" spans="1:14">
      <c r="A261" s="16" t="s">
        <v>293</v>
      </c>
      <c r="B261" s="16" t="s">
        <v>2126</v>
      </c>
      <c r="C261" s="16" t="s">
        <v>292</v>
      </c>
      <c r="D261" s="16" t="s">
        <v>292</v>
      </c>
      <c r="E261" s="16" t="s">
        <v>2125</v>
      </c>
      <c r="F261" s="16" t="s">
        <v>1723</v>
      </c>
      <c r="G261" s="16" t="s">
        <v>1718</v>
      </c>
      <c r="H261" s="17">
        <v>30224.506269846956</v>
      </c>
      <c r="I261" s="17">
        <v>146828.06915120289</v>
      </c>
      <c r="J261" s="17">
        <f t="shared" si="4"/>
        <v>116603.56288135593</v>
      </c>
      <c r="K261" s="17">
        <v>116603.56288135593</v>
      </c>
      <c r="L261" s="19" t="s">
        <v>1529</v>
      </c>
      <c r="M261" s="19" t="s">
        <v>314</v>
      </c>
      <c r="N261" s="17">
        <v>0</v>
      </c>
    </row>
    <row r="262" spans="1:14">
      <c r="A262" s="16" t="s">
        <v>911</v>
      </c>
      <c r="B262" s="16" t="s">
        <v>2124</v>
      </c>
      <c r="C262" s="16" t="s">
        <v>910</v>
      </c>
      <c r="D262" s="16" t="s">
        <v>910</v>
      </c>
      <c r="E262" s="16" t="s">
        <v>2123</v>
      </c>
      <c r="F262" s="16" t="s">
        <v>1723</v>
      </c>
      <c r="G262" s="16" t="s">
        <v>1722</v>
      </c>
      <c r="H262" s="17">
        <v>4786389.2198855318</v>
      </c>
      <c r="I262" s="17">
        <v>15885051.149252621</v>
      </c>
      <c r="J262" s="17">
        <f t="shared" si="4"/>
        <v>11098661.92936709</v>
      </c>
      <c r="K262" s="17">
        <v>11098661.92936709</v>
      </c>
      <c r="L262" s="19" t="s">
        <v>226</v>
      </c>
      <c r="M262" s="19" t="s">
        <v>314</v>
      </c>
      <c r="N262" s="17">
        <v>0</v>
      </c>
    </row>
    <row r="263" spans="1:14">
      <c r="A263" s="16" t="s">
        <v>914</v>
      </c>
      <c r="B263" s="16" t="s">
        <v>2122</v>
      </c>
      <c r="C263" s="16" t="s">
        <v>913</v>
      </c>
      <c r="D263" s="16" t="s">
        <v>913</v>
      </c>
      <c r="E263" s="16" t="s">
        <v>2121</v>
      </c>
      <c r="F263" s="16" t="s">
        <v>1723</v>
      </c>
      <c r="G263" s="16" t="s">
        <v>1718</v>
      </c>
      <c r="H263" s="17">
        <v>-1599.4521414173869</v>
      </c>
      <c r="I263" s="17">
        <v>40507.534214514817</v>
      </c>
      <c r="J263" s="17">
        <f t="shared" si="4"/>
        <v>42106.986355932204</v>
      </c>
      <c r="K263" s="17">
        <v>42106.986355932204</v>
      </c>
      <c r="L263" s="19" t="s">
        <v>1529</v>
      </c>
      <c r="M263" s="19" t="s">
        <v>314</v>
      </c>
      <c r="N263" s="17">
        <v>0</v>
      </c>
    </row>
    <row r="264" spans="1:14">
      <c r="A264" s="16" t="s">
        <v>296</v>
      </c>
      <c r="B264" s="16" t="s">
        <v>2120</v>
      </c>
      <c r="C264" s="16" t="s">
        <v>295</v>
      </c>
      <c r="D264" s="16" t="s">
        <v>295</v>
      </c>
      <c r="E264" s="16" t="s">
        <v>2119</v>
      </c>
      <c r="F264" s="16" t="s">
        <v>1723</v>
      </c>
      <c r="G264" s="16" t="s">
        <v>1722</v>
      </c>
      <c r="H264" s="17">
        <v>35709.536193950087</v>
      </c>
      <c r="I264" s="17">
        <v>49434.638155975408</v>
      </c>
      <c r="J264" s="17">
        <f t="shared" si="4"/>
        <v>13725.101962025321</v>
      </c>
      <c r="K264" s="17">
        <v>13725.101962025317</v>
      </c>
      <c r="L264" s="19" t="s">
        <v>226</v>
      </c>
      <c r="M264" s="19" t="s">
        <v>227</v>
      </c>
      <c r="N264" s="17">
        <v>0</v>
      </c>
    </row>
    <row r="265" spans="1:14">
      <c r="A265" s="16" t="s">
        <v>917</v>
      </c>
      <c r="B265" s="16" t="s">
        <v>2118</v>
      </c>
      <c r="C265" s="16" t="s">
        <v>916</v>
      </c>
      <c r="D265" s="16" t="s">
        <v>916</v>
      </c>
      <c r="E265" s="16" t="s">
        <v>2117</v>
      </c>
      <c r="F265" s="16" t="s">
        <v>1719</v>
      </c>
      <c r="G265" s="16" t="s">
        <v>1718</v>
      </c>
      <c r="H265" s="17">
        <v>4547.0760428366202</v>
      </c>
      <c r="I265" s="17">
        <v>10344.207406472984</v>
      </c>
      <c r="J265" s="17">
        <f t="shared" si="4"/>
        <v>5797.1313636363639</v>
      </c>
      <c r="K265" s="17">
        <v>5797.1313636363639</v>
      </c>
      <c r="L265" s="19" t="s">
        <v>1620</v>
      </c>
      <c r="M265" s="19" t="s">
        <v>314</v>
      </c>
      <c r="N265" s="17">
        <v>0</v>
      </c>
    </row>
    <row r="266" spans="1:14">
      <c r="A266" s="16" t="s">
        <v>1141</v>
      </c>
      <c r="B266" s="16" t="s">
        <v>2116</v>
      </c>
      <c r="C266" s="16" t="s">
        <v>1140</v>
      </c>
      <c r="D266" s="16" t="s">
        <v>1140</v>
      </c>
      <c r="E266" s="16" t="s">
        <v>2115</v>
      </c>
      <c r="F266" s="16" t="s">
        <v>1719</v>
      </c>
      <c r="G266" s="16" t="s">
        <v>1722</v>
      </c>
      <c r="H266" s="17">
        <v>-657129.02607608959</v>
      </c>
      <c r="I266" s="17">
        <v>3675692.2454941589</v>
      </c>
      <c r="J266" s="17">
        <f t="shared" si="4"/>
        <v>4332821.2715702485</v>
      </c>
      <c r="K266" s="17">
        <v>4332821.2715702485</v>
      </c>
      <c r="L266" s="19" t="s">
        <v>1620</v>
      </c>
      <c r="M266" s="19" t="s">
        <v>314</v>
      </c>
      <c r="N266" s="17">
        <v>0</v>
      </c>
    </row>
    <row r="267" spans="1:14">
      <c r="A267" s="16" t="s">
        <v>923</v>
      </c>
      <c r="B267" s="16" t="s">
        <v>2114</v>
      </c>
      <c r="C267" s="16" t="s">
        <v>922</v>
      </c>
      <c r="D267" s="16" t="s">
        <v>922</v>
      </c>
      <c r="E267" s="16" t="s">
        <v>2113</v>
      </c>
      <c r="F267" s="16" t="s">
        <v>1723</v>
      </c>
      <c r="G267" s="16" t="s">
        <v>1722</v>
      </c>
      <c r="H267" s="17">
        <v>-706024.25244301511</v>
      </c>
      <c r="I267" s="17">
        <v>2440363.7340824087</v>
      </c>
      <c r="J267" s="17">
        <f t="shared" si="4"/>
        <v>3146387.9865254238</v>
      </c>
      <c r="K267" s="17">
        <v>3146387.9865254238</v>
      </c>
      <c r="L267" s="19" t="s">
        <v>1529</v>
      </c>
      <c r="M267" s="19" t="s">
        <v>314</v>
      </c>
      <c r="N267" s="17">
        <v>0</v>
      </c>
    </row>
    <row r="268" spans="1:14">
      <c r="A268" s="16" t="s">
        <v>926</v>
      </c>
      <c r="B268" s="16" t="s">
        <v>2112</v>
      </c>
      <c r="C268" s="16" t="s">
        <v>925</v>
      </c>
      <c r="D268" s="16" t="s">
        <v>925</v>
      </c>
      <c r="E268" s="16" t="s">
        <v>2111</v>
      </c>
      <c r="F268" s="16" t="s">
        <v>1723</v>
      </c>
      <c r="G268" s="16" t="s">
        <v>1722</v>
      </c>
      <c r="H268" s="17">
        <v>496494.64538152143</v>
      </c>
      <c r="I268" s="17">
        <v>2382833.1822841763</v>
      </c>
      <c r="J268" s="17">
        <f t="shared" si="4"/>
        <v>1886338.5369026549</v>
      </c>
      <c r="K268" s="17">
        <v>1886338.5369026549</v>
      </c>
      <c r="L268" s="19" t="s">
        <v>1529</v>
      </c>
      <c r="M268" s="19" t="s">
        <v>227</v>
      </c>
      <c r="N268" s="17">
        <v>0</v>
      </c>
    </row>
    <row r="269" spans="1:14">
      <c r="A269" s="16" t="s">
        <v>2110</v>
      </c>
      <c r="B269" s="16" t="s">
        <v>2109</v>
      </c>
      <c r="C269" s="16" t="s">
        <v>2108</v>
      </c>
      <c r="D269" s="16" t="s">
        <v>2108</v>
      </c>
      <c r="E269" s="16" t="s">
        <v>2107</v>
      </c>
      <c r="F269" s="16" t="s">
        <v>1723</v>
      </c>
      <c r="G269" s="16" t="s">
        <v>1722</v>
      </c>
      <c r="H269" s="17">
        <v>130647.33624609266</v>
      </c>
      <c r="I269" s="17">
        <v>130647.33624609266</v>
      </c>
      <c r="J269" s="17">
        <f t="shared" si="4"/>
        <v>0</v>
      </c>
      <c r="K269" s="17">
        <v>0</v>
      </c>
      <c r="L269" s="19" t="s">
        <v>226</v>
      </c>
      <c r="M269" s="19" t="s">
        <v>227</v>
      </c>
      <c r="N269" s="17">
        <v>0</v>
      </c>
    </row>
    <row r="270" spans="1:14">
      <c r="A270" s="16" t="s">
        <v>929</v>
      </c>
      <c r="B270" s="16" t="s">
        <v>2106</v>
      </c>
      <c r="C270" s="16" t="s">
        <v>928</v>
      </c>
      <c r="D270" s="16" t="s">
        <v>928</v>
      </c>
      <c r="E270" s="16" t="s">
        <v>2105</v>
      </c>
      <c r="F270" s="16" t="s">
        <v>1723</v>
      </c>
      <c r="G270" s="16" t="s">
        <v>1722</v>
      </c>
      <c r="H270" s="17">
        <v>149828.15260450682</v>
      </c>
      <c r="I270" s="17">
        <v>1442213.6426045068</v>
      </c>
      <c r="J270" s="17">
        <f t="shared" si="4"/>
        <v>1292385.49</v>
      </c>
      <c r="K270" s="17">
        <v>1292385.49</v>
      </c>
      <c r="L270" s="19" t="s">
        <v>1529</v>
      </c>
      <c r="M270" s="19" t="s">
        <v>1538</v>
      </c>
      <c r="N270" s="17">
        <v>0</v>
      </c>
    </row>
    <row r="271" spans="1:14">
      <c r="A271" s="16" t="s">
        <v>2104</v>
      </c>
      <c r="B271" s="16" t="s">
        <v>2103</v>
      </c>
      <c r="C271" s="16" t="s">
        <v>2102</v>
      </c>
      <c r="D271" s="16" t="s">
        <v>2102</v>
      </c>
      <c r="E271" s="16" t="s">
        <v>2101</v>
      </c>
      <c r="F271" s="16" t="s">
        <v>1723</v>
      </c>
      <c r="G271" s="16" t="s">
        <v>1722</v>
      </c>
      <c r="H271" s="17">
        <v>3337556.7047988726</v>
      </c>
      <c r="I271" s="17">
        <v>10955115.93750379</v>
      </c>
      <c r="J271" s="17">
        <f t="shared" si="4"/>
        <v>7617559.2327049179</v>
      </c>
      <c r="K271" s="17">
        <v>7617559.2327049179</v>
      </c>
      <c r="L271" s="19" t="s">
        <v>226</v>
      </c>
      <c r="M271" s="19" t="s">
        <v>495</v>
      </c>
      <c r="N271" s="17">
        <v>0</v>
      </c>
    </row>
    <row r="272" spans="1:14">
      <c r="A272" s="16" t="s">
        <v>935</v>
      </c>
      <c r="B272" s="16" t="s">
        <v>2100</v>
      </c>
      <c r="C272" s="16" t="s">
        <v>934</v>
      </c>
      <c r="D272" s="16" t="s">
        <v>934</v>
      </c>
      <c r="E272" s="16" t="s">
        <v>2099</v>
      </c>
      <c r="F272" s="16" t="s">
        <v>1719</v>
      </c>
      <c r="G272" s="16" t="s">
        <v>1722</v>
      </c>
      <c r="H272" s="17">
        <v>40978.806971564001</v>
      </c>
      <c r="I272" s="17">
        <v>74465.439285613582</v>
      </c>
      <c r="J272" s="17">
        <f t="shared" si="4"/>
        <v>33486.632314049581</v>
      </c>
      <c r="K272" s="17">
        <v>33486.632314049581</v>
      </c>
      <c r="L272" s="19" t="s">
        <v>1620</v>
      </c>
      <c r="M272" s="19" t="s">
        <v>314</v>
      </c>
      <c r="N272" s="17">
        <v>0</v>
      </c>
    </row>
    <row r="273" spans="1:14">
      <c r="A273" s="16" t="s">
        <v>2098</v>
      </c>
      <c r="B273" s="16" t="s">
        <v>2097</v>
      </c>
      <c r="C273" s="16" t="s">
        <v>2096</v>
      </c>
      <c r="D273" s="16" t="s">
        <v>2096</v>
      </c>
      <c r="E273" s="16" t="s">
        <v>2095</v>
      </c>
      <c r="F273" s="16" t="s">
        <v>1723</v>
      </c>
      <c r="G273" s="16" t="s">
        <v>1722</v>
      </c>
      <c r="H273" s="17">
        <v>1368972.6526221628</v>
      </c>
      <c r="I273" s="17">
        <v>2138546.2226221627</v>
      </c>
      <c r="J273" s="17">
        <f t="shared" si="4"/>
        <v>769573.56999999983</v>
      </c>
      <c r="K273" s="17">
        <v>769573.57</v>
      </c>
      <c r="L273" s="19">
        <v>0</v>
      </c>
      <c r="M273" s="19">
        <v>0</v>
      </c>
      <c r="N273" s="17">
        <v>0</v>
      </c>
    </row>
    <row r="274" spans="1:14">
      <c r="A274" s="16" t="s">
        <v>2094</v>
      </c>
      <c r="B274" s="16" t="s">
        <v>2093</v>
      </c>
      <c r="C274" s="16" t="s">
        <v>1450</v>
      </c>
      <c r="D274" s="16" t="s">
        <v>1450</v>
      </c>
      <c r="E274" s="16" t="s">
        <v>2092</v>
      </c>
      <c r="F274" s="16" t="s">
        <v>1723</v>
      </c>
      <c r="G274" s="16" t="s">
        <v>1722</v>
      </c>
      <c r="H274" s="17">
        <v>1314348.1799599207</v>
      </c>
      <c r="I274" s="17">
        <v>3910921.9899599208</v>
      </c>
      <c r="J274" s="17">
        <f t="shared" si="4"/>
        <v>2596573.81</v>
      </c>
      <c r="K274" s="17">
        <v>2596573.81</v>
      </c>
      <c r="L274" s="19" t="s">
        <v>1735</v>
      </c>
      <c r="M274" s="19" t="s">
        <v>304</v>
      </c>
      <c r="N274" s="17">
        <v>0</v>
      </c>
    </row>
    <row r="275" spans="1:14">
      <c r="A275" s="16" t="s">
        <v>941</v>
      </c>
      <c r="B275" s="16" t="s">
        <v>2091</v>
      </c>
      <c r="C275" s="16" t="s">
        <v>940</v>
      </c>
      <c r="D275" s="16" t="s">
        <v>940</v>
      </c>
      <c r="E275" s="16" t="s">
        <v>2090</v>
      </c>
      <c r="F275" s="16" t="s">
        <v>1719</v>
      </c>
      <c r="G275" s="16" t="s">
        <v>1718</v>
      </c>
      <c r="H275" s="17">
        <v>5923.1298562999636</v>
      </c>
      <c r="I275" s="17">
        <v>10100.443856299964</v>
      </c>
      <c r="J275" s="17">
        <f t="shared" si="4"/>
        <v>4177.3140000000003</v>
      </c>
      <c r="K275" s="17">
        <v>4177.3140000000003</v>
      </c>
      <c r="L275" s="19" t="s">
        <v>1620</v>
      </c>
      <c r="M275" s="19" t="s">
        <v>231</v>
      </c>
      <c r="N275" s="17">
        <v>0</v>
      </c>
    </row>
    <row r="276" spans="1:14">
      <c r="A276" s="16" t="s">
        <v>944</v>
      </c>
      <c r="B276" s="16" t="s">
        <v>2089</v>
      </c>
      <c r="C276" s="16" t="s">
        <v>943</v>
      </c>
      <c r="D276" s="16" t="s">
        <v>943</v>
      </c>
      <c r="E276" s="16" t="s">
        <v>2088</v>
      </c>
      <c r="F276" s="16" t="s">
        <v>1723</v>
      </c>
      <c r="G276" s="16" t="s">
        <v>1722</v>
      </c>
      <c r="H276" s="17">
        <v>1505022.9973647622</v>
      </c>
      <c r="I276" s="17">
        <v>3014841.7305465802</v>
      </c>
      <c r="J276" s="17">
        <f t="shared" si="4"/>
        <v>1509818.7331818179</v>
      </c>
      <c r="K276" s="17">
        <v>1509818.7331818179</v>
      </c>
      <c r="L276" s="19" t="s">
        <v>226</v>
      </c>
      <c r="M276" s="19" t="s">
        <v>1404</v>
      </c>
      <c r="N276" s="17">
        <v>0</v>
      </c>
    </row>
    <row r="277" spans="1:14">
      <c r="A277" s="16" t="s">
        <v>2087</v>
      </c>
      <c r="B277" s="16" t="s">
        <v>2086</v>
      </c>
      <c r="C277" s="16" t="s">
        <v>1704</v>
      </c>
      <c r="D277" s="16" t="s">
        <v>1704</v>
      </c>
      <c r="E277" s="16" t="s">
        <v>2085</v>
      </c>
      <c r="F277" s="16" t="s">
        <v>1723</v>
      </c>
      <c r="G277" s="16" t="s">
        <v>1722</v>
      </c>
      <c r="H277" s="17">
        <v>6601387.6989151463</v>
      </c>
      <c r="I277" s="17">
        <v>22292209.697019722</v>
      </c>
      <c r="J277" s="17">
        <f t="shared" si="4"/>
        <v>15690821.998104576</v>
      </c>
      <c r="K277" s="17">
        <v>15690821.998104576</v>
      </c>
      <c r="L277" s="19" t="s">
        <v>226</v>
      </c>
      <c r="M277" s="19" t="s">
        <v>1593</v>
      </c>
      <c r="N277" s="17">
        <v>0</v>
      </c>
    </row>
    <row r="278" spans="1:14">
      <c r="A278" s="16" t="s">
        <v>1064</v>
      </c>
      <c r="B278" s="16" t="s">
        <v>2084</v>
      </c>
      <c r="C278" s="16" t="s">
        <v>1063</v>
      </c>
      <c r="D278" s="16" t="s">
        <v>1063</v>
      </c>
      <c r="E278" s="16" t="s">
        <v>2083</v>
      </c>
      <c r="F278" s="16" t="s">
        <v>1723</v>
      </c>
      <c r="G278" s="16" t="s">
        <v>1722</v>
      </c>
      <c r="H278" s="17">
        <v>2082787.2832989953</v>
      </c>
      <c r="I278" s="17">
        <v>4231693.3177434402</v>
      </c>
      <c r="J278" s="17">
        <f t="shared" si="4"/>
        <v>2148906.0344444448</v>
      </c>
      <c r="K278" s="17">
        <v>2148906.0344444448</v>
      </c>
      <c r="L278" s="19" t="s">
        <v>2082</v>
      </c>
      <c r="M278" s="19" t="s">
        <v>304</v>
      </c>
      <c r="N278" s="17">
        <v>0</v>
      </c>
    </row>
    <row r="279" spans="1:14">
      <c r="A279" s="16" t="s">
        <v>953</v>
      </c>
      <c r="B279" s="16" t="s">
        <v>2081</v>
      </c>
      <c r="C279" s="16" t="s">
        <v>952</v>
      </c>
      <c r="D279" s="16" t="s">
        <v>952</v>
      </c>
      <c r="E279" s="16" t="s">
        <v>2080</v>
      </c>
      <c r="F279" s="16" t="s">
        <v>1723</v>
      </c>
      <c r="G279" s="16" t="s">
        <v>1722</v>
      </c>
      <c r="H279" s="17">
        <v>1126405.7970918668</v>
      </c>
      <c r="I279" s="17">
        <v>5613184.5748369647</v>
      </c>
      <c r="J279" s="17">
        <f t="shared" si="4"/>
        <v>4486778.7777450979</v>
      </c>
      <c r="K279" s="17">
        <v>4486778.7777450979</v>
      </c>
      <c r="L279" s="19" t="s">
        <v>1824</v>
      </c>
      <c r="M279" s="19" t="s">
        <v>227</v>
      </c>
      <c r="N279" s="17">
        <v>0</v>
      </c>
    </row>
    <row r="280" spans="1:14">
      <c r="A280" s="16" t="s">
        <v>956</v>
      </c>
      <c r="B280" s="16" t="s">
        <v>2079</v>
      </c>
      <c r="C280" s="16" t="s">
        <v>955</v>
      </c>
      <c r="D280" s="16" t="s">
        <v>955</v>
      </c>
      <c r="E280" s="16" t="s">
        <v>2078</v>
      </c>
      <c r="F280" s="16" t="s">
        <v>1719</v>
      </c>
      <c r="G280" s="16" t="s">
        <v>1718</v>
      </c>
      <c r="H280" s="17">
        <v>327825.68240709329</v>
      </c>
      <c r="I280" s="17">
        <v>602480.43740709324</v>
      </c>
      <c r="J280" s="17">
        <f t="shared" si="4"/>
        <v>274654.75499999995</v>
      </c>
      <c r="K280" s="17">
        <v>274654.75499999995</v>
      </c>
      <c r="L280" s="19" t="s">
        <v>1620</v>
      </c>
      <c r="M280" s="19" t="s">
        <v>231</v>
      </c>
      <c r="N280" s="17">
        <v>0</v>
      </c>
    </row>
    <row r="281" spans="1:14">
      <c r="A281" s="16" t="s">
        <v>959</v>
      </c>
      <c r="B281" s="16" t="s">
        <v>2077</v>
      </c>
      <c r="C281" s="16" t="s">
        <v>958</v>
      </c>
      <c r="D281" s="16" t="s">
        <v>958</v>
      </c>
      <c r="E281" s="16" t="s">
        <v>2076</v>
      </c>
      <c r="F281" s="16" t="s">
        <v>1723</v>
      </c>
      <c r="G281" s="16" t="s">
        <v>1722</v>
      </c>
      <c r="H281" s="17">
        <v>8043933.2193837129</v>
      </c>
      <c r="I281" s="17">
        <v>16947678.45129988</v>
      </c>
      <c r="J281" s="17">
        <f t="shared" si="4"/>
        <v>8903745.2319161668</v>
      </c>
      <c r="K281" s="17">
        <v>8903745.2319161668</v>
      </c>
      <c r="L281" s="19" t="s">
        <v>226</v>
      </c>
      <c r="M281" s="19" t="s">
        <v>231</v>
      </c>
      <c r="N281" s="17">
        <v>0</v>
      </c>
    </row>
    <row r="282" spans="1:14">
      <c r="A282" s="16" t="s">
        <v>965</v>
      </c>
      <c r="B282" s="16" t="s">
        <v>2075</v>
      </c>
      <c r="C282" s="16" t="s">
        <v>964</v>
      </c>
      <c r="D282" s="16" t="s">
        <v>964</v>
      </c>
      <c r="E282" s="16" t="s">
        <v>2074</v>
      </c>
      <c r="F282" s="16" t="s">
        <v>1723</v>
      </c>
      <c r="G282" s="16" t="s">
        <v>1722</v>
      </c>
      <c r="H282" s="17">
        <v>353861.45708252734</v>
      </c>
      <c r="I282" s="17">
        <v>1166246.5926865542</v>
      </c>
      <c r="J282" s="17">
        <f t="shared" si="4"/>
        <v>812385.13560402684</v>
      </c>
      <c r="K282" s="17">
        <v>812385.13560402684</v>
      </c>
      <c r="L282" s="19" t="s">
        <v>226</v>
      </c>
      <c r="M282" s="19" t="s">
        <v>304</v>
      </c>
      <c r="N282" s="17">
        <v>0</v>
      </c>
    </row>
    <row r="283" spans="1:14">
      <c r="A283" s="16" t="s">
        <v>968</v>
      </c>
      <c r="B283" s="16" t="s">
        <v>2073</v>
      </c>
      <c r="C283" s="16" t="s">
        <v>967</v>
      </c>
      <c r="D283" s="16" t="s">
        <v>967</v>
      </c>
      <c r="E283" s="16" t="s">
        <v>2072</v>
      </c>
      <c r="F283" s="16" t="s">
        <v>1723</v>
      </c>
      <c r="G283" s="16" t="s">
        <v>1718</v>
      </c>
      <c r="H283" s="17">
        <v>-1883.2671317727181</v>
      </c>
      <c r="I283" s="17">
        <v>18068.611346488149</v>
      </c>
      <c r="J283" s="17">
        <f t="shared" si="4"/>
        <v>19951.878478260867</v>
      </c>
      <c r="K283" s="17">
        <v>19951.878478260867</v>
      </c>
      <c r="L283" s="19" t="s">
        <v>1529</v>
      </c>
      <c r="M283" s="19" t="s">
        <v>304</v>
      </c>
      <c r="N283" s="17">
        <v>0</v>
      </c>
    </row>
    <row r="284" spans="1:14">
      <c r="A284" s="16" t="s">
        <v>2071</v>
      </c>
      <c r="B284" s="16" t="s">
        <v>2070</v>
      </c>
      <c r="C284" s="16" t="s">
        <v>1680</v>
      </c>
      <c r="D284" s="16" t="s">
        <v>1680</v>
      </c>
      <c r="E284" s="16" t="s">
        <v>2069</v>
      </c>
      <c r="F284" s="16" t="s">
        <v>1723</v>
      </c>
      <c r="G284" s="16" t="s">
        <v>1722</v>
      </c>
      <c r="H284" s="17">
        <v>731262.8068581624</v>
      </c>
      <c r="I284" s="17">
        <v>4090282.4325361289</v>
      </c>
      <c r="J284" s="17">
        <f t="shared" si="4"/>
        <v>3359019.6256779665</v>
      </c>
      <c r="K284" s="17">
        <v>3359019.6256779665</v>
      </c>
      <c r="L284" s="19" t="s">
        <v>1529</v>
      </c>
      <c r="M284" s="19" t="s">
        <v>314</v>
      </c>
      <c r="N284" s="17">
        <v>0</v>
      </c>
    </row>
    <row r="285" spans="1:14">
      <c r="A285" s="16" t="s">
        <v>971</v>
      </c>
      <c r="B285" s="16" t="s">
        <v>2068</v>
      </c>
      <c r="C285" s="16" t="s">
        <v>970</v>
      </c>
      <c r="D285" s="16" t="s">
        <v>970</v>
      </c>
      <c r="E285" s="16" t="s">
        <v>2067</v>
      </c>
      <c r="F285" s="16" t="s">
        <v>1719</v>
      </c>
      <c r="G285" s="16" t="s">
        <v>1722</v>
      </c>
      <c r="H285" s="17">
        <v>-3946162.6798311546</v>
      </c>
      <c r="I285" s="17">
        <v>1493956.069168844</v>
      </c>
      <c r="J285" s="17">
        <f>I285-H285-N285</f>
        <v>1355688.7289999998</v>
      </c>
      <c r="K285" s="17">
        <v>5440118.7489999989</v>
      </c>
      <c r="L285" s="19" t="s">
        <v>1620</v>
      </c>
      <c r="M285" s="19" t="s">
        <v>231</v>
      </c>
      <c r="N285" s="17">
        <v>4084430.0199999991</v>
      </c>
    </row>
    <row r="286" spans="1:14">
      <c r="A286" s="16" t="s">
        <v>974</v>
      </c>
      <c r="B286" s="16" t="s">
        <v>2066</v>
      </c>
      <c r="C286" s="16" t="s">
        <v>973</v>
      </c>
      <c r="D286" s="16" t="s">
        <v>973</v>
      </c>
      <c r="E286" s="16" t="s">
        <v>2065</v>
      </c>
      <c r="F286" s="16" t="s">
        <v>1723</v>
      </c>
      <c r="G286" s="16" t="s">
        <v>1722</v>
      </c>
      <c r="H286" s="17">
        <v>18960.216579529264</v>
      </c>
      <c r="I286" s="17">
        <v>18960.216579529264</v>
      </c>
      <c r="J286" s="17">
        <f t="shared" si="4"/>
        <v>0</v>
      </c>
      <c r="K286" s="17">
        <v>0</v>
      </c>
      <c r="L286" s="19" t="s">
        <v>1735</v>
      </c>
      <c r="M286" s="19" t="s">
        <v>314</v>
      </c>
      <c r="N286" s="17">
        <v>0</v>
      </c>
    </row>
    <row r="287" spans="1:14">
      <c r="A287" s="16" t="s">
        <v>2064</v>
      </c>
      <c r="B287" s="16" t="s">
        <v>2063</v>
      </c>
      <c r="C287" s="16" t="s">
        <v>1684</v>
      </c>
      <c r="D287" s="16" t="s">
        <v>1684</v>
      </c>
      <c r="E287" s="16" t="s">
        <v>2062</v>
      </c>
      <c r="F287" s="16" t="s">
        <v>1719</v>
      </c>
      <c r="G287" s="16" t="s">
        <v>1722</v>
      </c>
      <c r="H287" s="17">
        <v>3725351.0338350832</v>
      </c>
      <c r="I287" s="17">
        <v>100245325.87510091</v>
      </c>
      <c r="J287" s="17">
        <f>I287-H287-N287</f>
        <v>49265298.921265826</v>
      </c>
      <c r="K287" s="17">
        <v>96519974.841265827</v>
      </c>
      <c r="L287" s="19" t="s">
        <v>1667</v>
      </c>
      <c r="M287" s="19" t="s">
        <v>227</v>
      </c>
      <c r="N287" s="17">
        <v>47254675.920000002</v>
      </c>
    </row>
    <row r="288" spans="1:14">
      <c r="A288" s="16" t="s">
        <v>977</v>
      </c>
      <c r="B288" s="16" t="s">
        <v>2061</v>
      </c>
      <c r="C288" s="16" t="s">
        <v>976</v>
      </c>
      <c r="D288" s="16" t="s">
        <v>976</v>
      </c>
      <c r="E288" s="16" t="s">
        <v>2060</v>
      </c>
      <c r="F288" s="16" t="s">
        <v>1723</v>
      </c>
      <c r="G288" s="16" t="s">
        <v>1722</v>
      </c>
      <c r="H288" s="17">
        <v>207079.93106471287</v>
      </c>
      <c r="I288" s="17">
        <v>325742.05523137952</v>
      </c>
      <c r="J288" s="17">
        <f t="shared" si="4"/>
        <v>118662.12416666665</v>
      </c>
      <c r="K288" s="17">
        <v>118662.12416666666</v>
      </c>
      <c r="L288" s="19" t="s">
        <v>1529</v>
      </c>
      <c r="M288" s="19" t="s">
        <v>1538</v>
      </c>
      <c r="N288" s="17">
        <v>0</v>
      </c>
    </row>
    <row r="289" spans="1:14">
      <c r="A289" s="16" t="s">
        <v>980</v>
      </c>
      <c r="B289" s="16" t="s">
        <v>2059</v>
      </c>
      <c r="C289" s="16" t="s">
        <v>979</v>
      </c>
      <c r="D289" s="16" t="s">
        <v>979</v>
      </c>
      <c r="E289" s="16" t="s">
        <v>2058</v>
      </c>
      <c r="F289" s="16" t="s">
        <v>1719</v>
      </c>
      <c r="G289" s="16" t="s">
        <v>1718</v>
      </c>
      <c r="H289" s="17">
        <v>6932.2615545829831</v>
      </c>
      <c r="I289" s="17">
        <v>71675.115645492071</v>
      </c>
      <c r="J289" s="17">
        <f t="shared" si="4"/>
        <v>64742.854090909088</v>
      </c>
      <c r="K289" s="17">
        <v>64742.854090909088</v>
      </c>
      <c r="L289" s="19" t="s">
        <v>1529</v>
      </c>
      <c r="M289" s="19" t="s">
        <v>231</v>
      </c>
      <c r="N289" s="17">
        <v>0</v>
      </c>
    </row>
    <row r="290" spans="1:14">
      <c r="A290" s="16" t="s">
        <v>319</v>
      </c>
      <c r="B290" s="16" t="s">
        <v>2057</v>
      </c>
      <c r="C290" s="16" t="s">
        <v>318</v>
      </c>
      <c r="D290" s="16" t="s">
        <v>318</v>
      </c>
      <c r="E290" s="16" t="s">
        <v>2056</v>
      </c>
      <c r="F290" s="16" t="s">
        <v>1719</v>
      </c>
      <c r="G290" s="16" t="s">
        <v>1718</v>
      </c>
      <c r="H290" s="17">
        <v>330871.15645270387</v>
      </c>
      <c r="I290" s="17">
        <v>797219.14345270384</v>
      </c>
      <c r="J290" s="17">
        <f t="shared" si="4"/>
        <v>466347.98699999996</v>
      </c>
      <c r="K290" s="17">
        <v>466347.98699999996</v>
      </c>
      <c r="L290" s="19" t="s">
        <v>1620</v>
      </c>
      <c r="M290" s="19" t="s">
        <v>231</v>
      </c>
      <c r="N290" s="17">
        <v>0</v>
      </c>
    </row>
    <row r="291" spans="1:14">
      <c r="A291" s="16" t="s">
        <v>983</v>
      </c>
      <c r="B291" s="16" t="s">
        <v>2055</v>
      </c>
      <c r="C291" s="16" t="s">
        <v>982</v>
      </c>
      <c r="D291" s="16" t="s">
        <v>982</v>
      </c>
      <c r="E291" s="16" t="s">
        <v>2054</v>
      </c>
      <c r="F291" s="16" t="s">
        <v>1723</v>
      </c>
      <c r="G291" s="16" t="s">
        <v>1722</v>
      </c>
      <c r="H291" s="17">
        <v>12153.302579096047</v>
      </c>
      <c r="I291" s="17">
        <v>21362.204351247947</v>
      </c>
      <c r="J291" s="17">
        <f t="shared" si="4"/>
        <v>9208.9017721518994</v>
      </c>
      <c r="K291" s="17">
        <v>9208.9017721518994</v>
      </c>
      <c r="L291" s="19" t="s">
        <v>226</v>
      </c>
      <c r="M291" s="19" t="s">
        <v>227</v>
      </c>
      <c r="N291" s="17">
        <v>0</v>
      </c>
    </row>
    <row r="292" spans="1:14">
      <c r="A292" s="16" t="s">
        <v>322</v>
      </c>
      <c r="B292" s="16" t="s">
        <v>2053</v>
      </c>
      <c r="C292" s="16" t="s">
        <v>321</v>
      </c>
      <c r="D292" s="16" t="s">
        <v>321</v>
      </c>
      <c r="E292" s="16" t="s">
        <v>2052</v>
      </c>
      <c r="F292" s="16" t="s">
        <v>1723</v>
      </c>
      <c r="G292" s="16" t="s">
        <v>1722</v>
      </c>
      <c r="H292" s="17">
        <v>36415.13490382165</v>
      </c>
      <c r="I292" s="17">
        <v>36415.13490382165</v>
      </c>
      <c r="J292" s="17">
        <f t="shared" si="4"/>
        <v>0</v>
      </c>
      <c r="K292" s="17">
        <v>0</v>
      </c>
      <c r="L292" s="19" t="s">
        <v>226</v>
      </c>
      <c r="M292" s="19" t="s">
        <v>1593</v>
      </c>
      <c r="N292" s="17">
        <v>0</v>
      </c>
    </row>
    <row r="293" spans="1:14">
      <c r="A293" s="16" t="s">
        <v>986</v>
      </c>
      <c r="B293" s="16" t="s">
        <v>2051</v>
      </c>
      <c r="C293" s="16" t="s">
        <v>985</v>
      </c>
      <c r="D293" s="16" t="s">
        <v>985</v>
      </c>
      <c r="E293" s="16" t="s">
        <v>2050</v>
      </c>
      <c r="F293" s="16" t="s">
        <v>1723</v>
      </c>
      <c r="G293" s="16" t="s">
        <v>1722</v>
      </c>
      <c r="H293" s="17">
        <v>3172337.2872303878</v>
      </c>
      <c r="I293" s="17">
        <v>6003354.967230388</v>
      </c>
      <c r="J293" s="17">
        <f t="shared" si="4"/>
        <v>2831017.68</v>
      </c>
      <c r="K293" s="17">
        <v>2831017.68</v>
      </c>
      <c r="L293" s="19">
        <v>0</v>
      </c>
      <c r="M293" s="19">
        <v>0</v>
      </c>
      <c r="N293" s="17">
        <v>0</v>
      </c>
    </row>
    <row r="294" spans="1:14">
      <c r="A294" s="16" t="s">
        <v>328</v>
      </c>
      <c r="B294" s="16" t="s">
        <v>2049</v>
      </c>
      <c r="C294" s="16" t="s">
        <v>327</v>
      </c>
      <c r="D294" s="16" t="s">
        <v>327</v>
      </c>
      <c r="E294" s="16" t="s">
        <v>2048</v>
      </c>
      <c r="F294" s="16" t="s">
        <v>1723</v>
      </c>
      <c r="G294" s="16" t="s">
        <v>1722</v>
      </c>
      <c r="H294" s="17">
        <v>74361.904525891863</v>
      </c>
      <c r="I294" s="17">
        <v>74361.904525891863</v>
      </c>
      <c r="J294" s="17">
        <f t="shared" si="4"/>
        <v>0</v>
      </c>
      <c r="K294" s="17">
        <v>0</v>
      </c>
      <c r="L294" s="19" t="s">
        <v>1735</v>
      </c>
      <c r="M294" s="19" t="s">
        <v>1223</v>
      </c>
      <c r="N294" s="17">
        <v>0</v>
      </c>
    </row>
    <row r="295" spans="1:14">
      <c r="A295" s="16" t="s">
        <v>331</v>
      </c>
      <c r="B295" s="16" t="s">
        <v>2047</v>
      </c>
      <c r="C295" s="16" t="s">
        <v>330</v>
      </c>
      <c r="D295" s="16" t="s">
        <v>330</v>
      </c>
      <c r="E295" s="16" t="s">
        <v>2046</v>
      </c>
      <c r="F295" s="16" t="s">
        <v>1723</v>
      </c>
      <c r="G295" s="16" t="s">
        <v>1722</v>
      </c>
      <c r="H295" s="17">
        <v>742288.15529965097</v>
      </c>
      <c r="I295" s="17">
        <v>2194338.3856275198</v>
      </c>
      <c r="J295" s="17">
        <f t="shared" si="4"/>
        <v>1452050.2303278688</v>
      </c>
      <c r="K295" s="17">
        <v>1452050.2303278688</v>
      </c>
      <c r="L295" s="19" t="s">
        <v>226</v>
      </c>
      <c r="M295" s="19" t="s">
        <v>495</v>
      </c>
      <c r="N295" s="17">
        <v>0</v>
      </c>
    </row>
    <row r="296" spans="1:14">
      <c r="A296" s="16" t="s">
        <v>343</v>
      </c>
      <c r="B296" s="16" t="s">
        <v>2045</v>
      </c>
      <c r="C296" s="16" t="s">
        <v>342</v>
      </c>
      <c r="D296" s="16" t="s">
        <v>342</v>
      </c>
      <c r="E296" s="16" t="s">
        <v>2044</v>
      </c>
      <c r="F296" s="16" t="s">
        <v>1723</v>
      </c>
      <c r="G296" s="16" t="s">
        <v>1718</v>
      </c>
      <c r="H296" s="17">
        <v>9051.0567565140809</v>
      </c>
      <c r="I296" s="17">
        <v>107523.37775651408</v>
      </c>
      <c r="J296" s="17">
        <f t="shared" si="4"/>
        <v>98472.320999999996</v>
      </c>
      <c r="K296" s="17">
        <v>98472.320999999996</v>
      </c>
      <c r="L296" s="19" t="s">
        <v>1620</v>
      </c>
      <c r="M296" s="19" t="s">
        <v>231</v>
      </c>
      <c r="N296" s="17">
        <v>0</v>
      </c>
    </row>
    <row r="297" spans="1:14">
      <c r="A297" s="16" t="s">
        <v>346</v>
      </c>
      <c r="B297" s="16" t="s">
        <v>2043</v>
      </c>
      <c r="C297" s="16" t="s">
        <v>345</v>
      </c>
      <c r="D297" s="16" t="s">
        <v>345</v>
      </c>
      <c r="E297" s="16" t="s">
        <v>2042</v>
      </c>
      <c r="F297" s="16" t="s">
        <v>1723</v>
      </c>
      <c r="G297" s="16" t="s">
        <v>1718</v>
      </c>
      <c r="H297" s="17">
        <v>3344.0948392265841</v>
      </c>
      <c r="I297" s="17">
        <v>6266.408888813361</v>
      </c>
      <c r="J297" s="17">
        <f t="shared" si="4"/>
        <v>2922.3140495867769</v>
      </c>
      <c r="K297" s="17">
        <v>2922.3140495867769</v>
      </c>
      <c r="L297" s="19" t="s">
        <v>1529</v>
      </c>
      <c r="M297" s="19" t="s">
        <v>231</v>
      </c>
      <c r="N297" s="17">
        <v>0</v>
      </c>
    </row>
    <row r="298" spans="1:14">
      <c r="A298" s="16" t="s">
        <v>349</v>
      </c>
      <c r="B298" s="16" t="s">
        <v>2041</v>
      </c>
      <c r="C298" s="16" t="s">
        <v>348</v>
      </c>
      <c r="D298" s="16" t="s">
        <v>348</v>
      </c>
      <c r="E298" s="16" t="s">
        <v>2040</v>
      </c>
      <c r="F298" s="16" t="s">
        <v>1723</v>
      </c>
      <c r="G298" s="16" t="s">
        <v>1718</v>
      </c>
      <c r="H298" s="17">
        <v>-3815.4819952008256</v>
      </c>
      <c r="I298" s="17">
        <v>10115.743343782224</v>
      </c>
      <c r="J298" s="17">
        <f t="shared" si="4"/>
        <v>13931.225338983049</v>
      </c>
      <c r="K298" s="17">
        <v>13931.225338983049</v>
      </c>
      <c r="L298" s="19" t="s">
        <v>1529</v>
      </c>
      <c r="M298" s="19" t="s">
        <v>314</v>
      </c>
      <c r="N298" s="17">
        <v>0</v>
      </c>
    </row>
    <row r="299" spans="1:14">
      <c r="A299" s="16" t="s">
        <v>989</v>
      </c>
      <c r="B299" s="16" t="s">
        <v>2039</v>
      </c>
      <c r="C299" s="16" t="s">
        <v>988</v>
      </c>
      <c r="D299" s="16" t="s">
        <v>988</v>
      </c>
      <c r="E299" s="16" t="s">
        <v>2038</v>
      </c>
      <c r="F299" s="16" t="s">
        <v>1723</v>
      </c>
      <c r="G299" s="16" t="s">
        <v>1718</v>
      </c>
      <c r="H299" s="17">
        <v>41533.945846426941</v>
      </c>
      <c r="I299" s="17">
        <v>63642.557540641821</v>
      </c>
      <c r="J299" s="17">
        <f t="shared" si="4"/>
        <v>22108.61169421488</v>
      </c>
      <c r="K299" s="17">
        <v>22108.611694214876</v>
      </c>
      <c r="L299" s="19" t="s">
        <v>1529</v>
      </c>
      <c r="M299" s="19" t="s">
        <v>231</v>
      </c>
      <c r="N299" s="17">
        <v>0</v>
      </c>
    </row>
    <row r="300" spans="1:14">
      <c r="A300" s="16" t="s">
        <v>355</v>
      </c>
      <c r="B300" s="16" t="s">
        <v>2037</v>
      </c>
      <c r="C300" s="16" t="s">
        <v>354</v>
      </c>
      <c r="D300" s="16" t="s">
        <v>354</v>
      </c>
      <c r="E300" s="16" t="s">
        <v>2036</v>
      </c>
      <c r="F300" s="16" t="s">
        <v>1719</v>
      </c>
      <c r="G300" s="16" t="s">
        <v>1718</v>
      </c>
      <c r="H300" s="17">
        <v>16350.204032510439</v>
      </c>
      <c r="I300" s="17">
        <v>31629.184032510439</v>
      </c>
      <c r="J300" s="17">
        <f t="shared" si="4"/>
        <v>15278.98</v>
      </c>
      <c r="K300" s="17">
        <v>15278.98</v>
      </c>
      <c r="L300" s="19" t="s">
        <v>1735</v>
      </c>
      <c r="M300" s="19" t="s">
        <v>231</v>
      </c>
      <c r="N300" s="17">
        <v>0</v>
      </c>
    </row>
    <row r="301" spans="1:14">
      <c r="A301" s="16" t="s">
        <v>992</v>
      </c>
      <c r="B301" s="16" t="s">
        <v>2035</v>
      </c>
      <c r="C301" s="16" t="s">
        <v>991</v>
      </c>
      <c r="D301" s="16" t="s">
        <v>991</v>
      </c>
      <c r="E301" s="16" t="s">
        <v>2034</v>
      </c>
      <c r="F301" s="16" t="s">
        <v>1723</v>
      </c>
      <c r="G301" s="16" t="s">
        <v>1718</v>
      </c>
      <c r="H301" s="17">
        <v>4228.3024359872961</v>
      </c>
      <c r="I301" s="17">
        <v>11990.699130202172</v>
      </c>
      <c r="J301" s="17">
        <f t="shared" si="4"/>
        <v>7762.3966942148763</v>
      </c>
      <c r="K301" s="17">
        <v>7762.3966942148763</v>
      </c>
      <c r="L301" s="19" t="s">
        <v>1529</v>
      </c>
      <c r="M301" s="19" t="s">
        <v>231</v>
      </c>
      <c r="N301" s="17">
        <v>0</v>
      </c>
    </row>
    <row r="302" spans="1:14">
      <c r="A302" s="16" t="s">
        <v>358</v>
      </c>
      <c r="B302" s="16" t="s">
        <v>2033</v>
      </c>
      <c r="C302" s="16" t="s">
        <v>357</v>
      </c>
      <c r="D302" s="16" t="s">
        <v>357</v>
      </c>
      <c r="E302" s="16" t="s">
        <v>2032</v>
      </c>
      <c r="F302" s="16" t="s">
        <v>1723</v>
      </c>
      <c r="G302" s="16" t="s">
        <v>1722</v>
      </c>
      <c r="H302" s="17">
        <v>84644.539409860576</v>
      </c>
      <c r="I302" s="17">
        <v>190222.83403011374</v>
      </c>
      <c r="J302" s="17">
        <f t="shared" si="4"/>
        <v>105578.29462025316</v>
      </c>
      <c r="K302" s="17">
        <v>105578.29462025316</v>
      </c>
      <c r="L302" s="19" t="s">
        <v>226</v>
      </c>
      <c r="M302" s="19" t="s">
        <v>227</v>
      </c>
      <c r="N302" s="17">
        <v>0</v>
      </c>
    </row>
    <row r="303" spans="1:14">
      <c r="A303" s="16" t="s">
        <v>995</v>
      </c>
      <c r="B303" s="16" t="s">
        <v>2031</v>
      </c>
      <c r="C303" s="16" t="s">
        <v>994</v>
      </c>
      <c r="D303" s="16" t="s">
        <v>994</v>
      </c>
      <c r="E303" s="16" t="s">
        <v>2030</v>
      </c>
      <c r="F303" s="16" t="s">
        <v>1723</v>
      </c>
      <c r="G303" s="16" t="s">
        <v>1722</v>
      </c>
      <c r="H303" s="17">
        <v>3075283.7486047354</v>
      </c>
      <c r="I303" s="17">
        <v>7481486.1610097988</v>
      </c>
      <c r="J303" s="17">
        <f t="shared" si="4"/>
        <v>4406202.4124050634</v>
      </c>
      <c r="K303" s="17">
        <v>4406202.4124050634</v>
      </c>
      <c r="L303" s="19" t="s">
        <v>226</v>
      </c>
      <c r="M303" s="19" t="s">
        <v>227</v>
      </c>
      <c r="N303" s="17">
        <v>0</v>
      </c>
    </row>
    <row r="304" spans="1:14">
      <c r="A304" s="16" t="s">
        <v>1415</v>
      </c>
      <c r="B304" s="16" t="s">
        <v>2029</v>
      </c>
      <c r="C304" s="16" t="s">
        <v>1414</v>
      </c>
      <c r="D304" s="16" t="s">
        <v>1414</v>
      </c>
      <c r="E304" s="16" t="s">
        <v>2028</v>
      </c>
      <c r="F304" s="16" t="s">
        <v>1723</v>
      </c>
      <c r="G304" s="16" t="s">
        <v>1722</v>
      </c>
      <c r="H304" s="17">
        <v>-160624.98305395013</v>
      </c>
      <c r="I304" s="17">
        <v>1110190.239342744</v>
      </c>
      <c r="J304" s="17">
        <f t="shared" si="4"/>
        <v>1270815.2223966941</v>
      </c>
      <c r="K304" s="17">
        <v>1270815.2223966941</v>
      </c>
      <c r="L304" s="19" t="s">
        <v>1529</v>
      </c>
      <c r="M304" s="19" t="s">
        <v>231</v>
      </c>
      <c r="N304" s="17">
        <v>0</v>
      </c>
    </row>
    <row r="305" spans="1:14">
      <c r="A305" s="16" t="s">
        <v>2027</v>
      </c>
      <c r="B305" s="16" t="s">
        <v>2026</v>
      </c>
      <c r="C305" s="16" t="s">
        <v>2025</v>
      </c>
      <c r="D305" s="16" t="s">
        <v>2025</v>
      </c>
      <c r="E305" s="16" t="s">
        <v>2024</v>
      </c>
      <c r="F305" s="16" t="s">
        <v>1723</v>
      </c>
      <c r="G305" s="16" t="s">
        <v>1722</v>
      </c>
      <c r="H305" s="17">
        <v>49709.350612606257</v>
      </c>
      <c r="I305" s="17">
        <v>49709.350612606257</v>
      </c>
      <c r="J305" s="17">
        <f t="shared" si="4"/>
        <v>0</v>
      </c>
      <c r="K305" s="17">
        <v>0</v>
      </c>
      <c r="L305" s="19" t="s">
        <v>1735</v>
      </c>
      <c r="M305" s="19" t="s">
        <v>231</v>
      </c>
      <c r="N305" s="17">
        <v>0</v>
      </c>
    </row>
    <row r="306" spans="1:14">
      <c r="A306" s="16" t="s">
        <v>998</v>
      </c>
      <c r="B306" s="16" t="s">
        <v>2023</v>
      </c>
      <c r="C306" s="16" t="s">
        <v>997</v>
      </c>
      <c r="D306" s="16" t="s">
        <v>997</v>
      </c>
      <c r="E306" s="16" t="s">
        <v>2022</v>
      </c>
      <c r="F306" s="16" t="s">
        <v>1723</v>
      </c>
      <c r="G306" s="16" t="s">
        <v>1722</v>
      </c>
      <c r="H306" s="17">
        <v>5274600.942350396</v>
      </c>
      <c r="I306" s="17">
        <v>10660083.40554058</v>
      </c>
      <c r="J306" s="17">
        <f t="shared" si="4"/>
        <v>5385482.463190184</v>
      </c>
      <c r="K306" s="17">
        <v>5385482.463190184</v>
      </c>
      <c r="L306" s="19" t="s">
        <v>226</v>
      </c>
      <c r="M306" s="19" t="s">
        <v>1538</v>
      </c>
      <c r="N306" s="17">
        <v>0</v>
      </c>
    </row>
    <row r="307" spans="1:14">
      <c r="A307" s="16" t="s">
        <v>2021</v>
      </c>
      <c r="B307" s="16" t="s">
        <v>2020</v>
      </c>
      <c r="C307" s="16" t="s">
        <v>2019</v>
      </c>
      <c r="D307" s="16" t="s">
        <v>2019</v>
      </c>
      <c r="E307" s="16" t="s">
        <v>2018</v>
      </c>
      <c r="F307" s="16" t="s">
        <v>1723</v>
      </c>
      <c r="G307" s="16" t="s">
        <v>1722</v>
      </c>
      <c r="H307" s="17">
        <v>14313.629728014696</v>
      </c>
      <c r="I307" s="17">
        <v>20306.529728014695</v>
      </c>
      <c r="J307" s="17">
        <f t="shared" si="4"/>
        <v>5992.9</v>
      </c>
      <c r="K307" s="17">
        <v>5992.9</v>
      </c>
      <c r="L307" s="19" t="s">
        <v>1735</v>
      </c>
      <c r="M307" s="19" t="s">
        <v>304</v>
      </c>
      <c r="N307" s="17">
        <v>0</v>
      </c>
    </row>
    <row r="308" spans="1:14">
      <c r="A308" s="16" t="s">
        <v>364</v>
      </c>
      <c r="B308" s="16" t="s">
        <v>2017</v>
      </c>
      <c r="C308" s="16" t="s">
        <v>363</v>
      </c>
      <c r="D308" s="16" t="s">
        <v>363</v>
      </c>
      <c r="E308" s="16" t="s">
        <v>2016</v>
      </c>
      <c r="F308" s="16" t="s">
        <v>1719</v>
      </c>
      <c r="G308" s="16" t="s">
        <v>1718</v>
      </c>
      <c r="H308" s="17">
        <v>37210.272286658059</v>
      </c>
      <c r="I308" s="17">
        <v>563766.13528665795</v>
      </c>
      <c r="J308" s="17">
        <f t="shared" si="4"/>
        <v>526555.8629999999</v>
      </c>
      <c r="K308" s="17">
        <v>526555.8629999999</v>
      </c>
      <c r="L308" s="19" t="s">
        <v>1620</v>
      </c>
      <c r="M308" s="19" t="s">
        <v>231</v>
      </c>
      <c r="N308" s="17">
        <v>0</v>
      </c>
    </row>
    <row r="309" spans="1:14">
      <c r="A309" s="16" t="s">
        <v>1004</v>
      </c>
      <c r="B309" s="16" t="s">
        <v>2015</v>
      </c>
      <c r="C309" s="16" t="s">
        <v>1003</v>
      </c>
      <c r="D309" s="16" t="s">
        <v>1003</v>
      </c>
      <c r="E309" s="16" t="s">
        <v>2014</v>
      </c>
      <c r="F309" s="16" t="s">
        <v>1719</v>
      </c>
      <c r="G309" s="16" t="s">
        <v>1718</v>
      </c>
      <c r="H309" s="17">
        <v>97945.944332612227</v>
      </c>
      <c r="I309" s="17">
        <v>115016.00941735799</v>
      </c>
      <c r="J309" s="17">
        <f t="shared" si="4"/>
        <v>17070.065084745758</v>
      </c>
      <c r="K309" s="17">
        <v>17070.065084745762</v>
      </c>
      <c r="L309" s="19" t="s">
        <v>1620</v>
      </c>
      <c r="M309" s="19" t="s">
        <v>1634</v>
      </c>
      <c r="N309" s="17">
        <v>0</v>
      </c>
    </row>
    <row r="310" spans="1:14">
      <c r="A310" s="16" t="s">
        <v>367</v>
      </c>
      <c r="B310" s="16" t="s">
        <v>2013</v>
      </c>
      <c r="C310" s="16" t="s">
        <v>366</v>
      </c>
      <c r="D310" s="16" t="s">
        <v>366</v>
      </c>
      <c r="E310" s="16" t="s">
        <v>2012</v>
      </c>
      <c r="F310" s="16" t="s">
        <v>1723</v>
      </c>
      <c r="G310" s="16" t="s">
        <v>1722</v>
      </c>
      <c r="H310" s="17">
        <v>1410923.6080149568</v>
      </c>
      <c r="I310" s="17">
        <v>2667185.9970313502</v>
      </c>
      <c r="J310" s="17">
        <f t="shared" si="4"/>
        <v>1256262.3890163933</v>
      </c>
      <c r="K310" s="17">
        <v>1256262.3890163933</v>
      </c>
      <c r="L310" s="19" t="s">
        <v>226</v>
      </c>
      <c r="M310" s="19" t="s">
        <v>495</v>
      </c>
      <c r="N310" s="17">
        <v>0</v>
      </c>
    </row>
    <row r="311" spans="1:14">
      <c r="A311" s="16" t="s">
        <v>2011</v>
      </c>
      <c r="B311" s="16" t="s">
        <v>2010</v>
      </c>
      <c r="C311" s="16" t="s">
        <v>2009</v>
      </c>
      <c r="D311" s="16" t="s">
        <v>2009</v>
      </c>
      <c r="E311" s="16" t="s">
        <v>2008</v>
      </c>
      <c r="F311" s="16" t="s">
        <v>1723</v>
      </c>
      <c r="G311" s="16" t="s">
        <v>1718</v>
      </c>
      <c r="H311" s="17">
        <v>32896.866190101602</v>
      </c>
      <c r="I311" s="17">
        <v>59768.894523434938</v>
      </c>
      <c r="J311" s="17">
        <f t="shared" si="4"/>
        <v>26872.028333333335</v>
      </c>
      <c r="K311" s="17">
        <v>26872.028333333332</v>
      </c>
      <c r="L311" s="19" t="s">
        <v>1529</v>
      </c>
      <c r="M311" s="19" t="s">
        <v>1538</v>
      </c>
      <c r="N311" s="17">
        <v>0</v>
      </c>
    </row>
    <row r="312" spans="1:14">
      <c r="A312" s="16" t="s">
        <v>370</v>
      </c>
      <c r="B312" s="16" t="s">
        <v>2007</v>
      </c>
      <c r="C312" s="16" t="s">
        <v>369</v>
      </c>
      <c r="D312" s="16" t="s">
        <v>369</v>
      </c>
      <c r="E312" s="16" t="s">
        <v>2006</v>
      </c>
      <c r="F312" s="16" t="s">
        <v>1723</v>
      </c>
      <c r="G312" s="16" t="s">
        <v>1722</v>
      </c>
      <c r="H312" s="17">
        <v>206505.43103945296</v>
      </c>
      <c r="I312" s="17">
        <v>674235.3700900859</v>
      </c>
      <c r="J312" s="17">
        <f t="shared" si="4"/>
        <v>467729.93905063294</v>
      </c>
      <c r="K312" s="17">
        <v>467729.93905063294</v>
      </c>
      <c r="L312" s="19" t="s">
        <v>226</v>
      </c>
      <c r="M312" s="19" t="s">
        <v>227</v>
      </c>
      <c r="N312" s="17">
        <v>0</v>
      </c>
    </row>
    <row r="313" spans="1:14">
      <c r="A313" s="16" t="s">
        <v>1007</v>
      </c>
      <c r="B313" s="16" t="s">
        <v>2005</v>
      </c>
      <c r="C313" s="16" t="s">
        <v>1006</v>
      </c>
      <c r="D313" s="16" t="s">
        <v>1006</v>
      </c>
      <c r="E313" s="16" t="s">
        <v>2004</v>
      </c>
      <c r="F313" s="16" t="s">
        <v>1719</v>
      </c>
      <c r="G313" s="16" t="s">
        <v>1722</v>
      </c>
      <c r="H313" s="17">
        <v>232004.69199579046</v>
      </c>
      <c r="I313" s="17">
        <v>1452388.5819957906</v>
      </c>
      <c r="J313" s="17">
        <f t="shared" si="4"/>
        <v>1220383.8900000001</v>
      </c>
      <c r="K313" s="17">
        <v>1220383.8900000001</v>
      </c>
      <c r="L313" s="19" t="s">
        <v>1620</v>
      </c>
      <c r="M313" s="19" t="s">
        <v>231</v>
      </c>
      <c r="N313" s="17">
        <v>0</v>
      </c>
    </row>
    <row r="314" spans="1:14">
      <c r="A314" s="16" t="s">
        <v>1010</v>
      </c>
      <c r="B314" s="16" t="s">
        <v>2003</v>
      </c>
      <c r="C314" s="16" t="s">
        <v>1009</v>
      </c>
      <c r="D314" s="16" t="s">
        <v>1009</v>
      </c>
      <c r="E314" s="16" t="s">
        <v>2002</v>
      </c>
      <c r="F314" s="16" t="s">
        <v>1723</v>
      </c>
      <c r="G314" s="16" t="s">
        <v>1722</v>
      </c>
      <c r="H314" s="17">
        <v>2973343.5702632917</v>
      </c>
      <c r="I314" s="17">
        <v>9317811.3881774023</v>
      </c>
      <c r="J314" s="17">
        <f t="shared" si="4"/>
        <v>6344467.8179141106</v>
      </c>
      <c r="K314" s="17">
        <v>6344467.8179141106</v>
      </c>
      <c r="L314" s="19" t="s">
        <v>226</v>
      </c>
      <c r="M314" s="19" t="s">
        <v>1538</v>
      </c>
      <c r="N314" s="17">
        <v>0</v>
      </c>
    </row>
    <row r="315" spans="1:14">
      <c r="A315" s="16" t="s">
        <v>1013</v>
      </c>
      <c r="B315" s="16" t="s">
        <v>2001</v>
      </c>
      <c r="C315" s="16" t="s">
        <v>1012</v>
      </c>
      <c r="D315" s="16" t="s">
        <v>1012</v>
      </c>
      <c r="E315" s="16" t="s">
        <v>2000</v>
      </c>
      <c r="F315" s="16" t="s">
        <v>1723</v>
      </c>
      <c r="G315" s="16" t="s">
        <v>1722</v>
      </c>
      <c r="H315" s="17">
        <v>1197618.5651361858</v>
      </c>
      <c r="I315" s="17">
        <v>3072215.8124415749</v>
      </c>
      <c r="J315" s="17">
        <f t="shared" si="4"/>
        <v>1874597.247305389</v>
      </c>
      <c r="K315" s="17">
        <v>1874597.247305389</v>
      </c>
      <c r="L315" s="19" t="s">
        <v>226</v>
      </c>
      <c r="M315" s="19" t="s">
        <v>231</v>
      </c>
      <c r="N315" s="17">
        <v>0</v>
      </c>
    </row>
    <row r="316" spans="1:14">
      <c r="A316" s="16" t="s">
        <v>1309</v>
      </c>
      <c r="B316" s="16" t="s">
        <v>1999</v>
      </c>
      <c r="C316" s="16" t="s">
        <v>1705</v>
      </c>
      <c r="D316" s="16" t="s">
        <v>1705</v>
      </c>
      <c r="E316" s="16" t="s">
        <v>1998</v>
      </c>
      <c r="F316" s="16" t="s">
        <v>1723</v>
      </c>
      <c r="G316" s="16" t="s">
        <v>1722</v>
      </c>
      <c r="H316" s="17">
        <v>6557262.2659476195</v>
      </c>
      <c r="I316" s="17">
        <v>12712757.183028156</v>
      </c>
      <c r="J316" s="17">
        <f t="shared" si="4"/>
        <v>6155494.9170805365</v>
      </c>
      <c r="K316" s="17">
        <v>6155494.9170805365</v>
      </c>
      <c r="L316" s="19" t="s">
        <v>226</v>
      </c>
      <c r="M316" s="19" t="s">
        <v>304</v>
      </c>
      <c r="N316" s="17">
        <v>0</v>
      </c>
    </row>
    <row r="317" spans="1:14">
      <c r="A317" s="16" t="s">
        <v>373</v>
      </c>
      <c r="B317" s="16" t="s">
        <v>1997</v>
      </c>
      <c r="C317" s="16" t="s">
        <v>372</v>
      </c>
      <c r="D317" s="16" t="s">
        <v>372</v>
      </c>
      <c r="E317" s="16" t="s">
        <v>1996</v>
      </c>
      <c r="F317" s="16" t="s">
        <v>1723</v>
      </c>
      <c r="G317" s="16" t="s">
        <v>1722</v>
      </c>
      <c r="H317" s="17">
        <v>36324.019759076073</v>
      </c>
      <c r="I317" s="17">
        <v>36324.019759076073</v>
      </c>
      <c r="J317" s="17">
        <f t="shared" si="4"/>
        <v>0</v>
      </c>
      <c r="K317" s="17">
        <v>0</v>
      </c>
      <c r="L317" s="19" t="s">
        <v>1735</v>
      </c>
      <c r="M317" s="19" t="s">
        <v>1210</v>
      </c>
      <c r="N317" s="17">
        <v>0</v>
      </c>
    </row>
    <row r="318" spans="1:14">
      <c r="A318" s="16" t="s">
        <v>1165</v>
      </c>
      <c r="B318" s="16" t="s">
        <v>1995</v>
      </c>
      <c r="C318" s="16" t="s">
        <v>1164</v>
      </c>
      <c r="D318" s="16" t="s">
        <v>1164</v>
      </c>
      <c r="E318" s="16" t="s">
        <v>1994</v>
      </c>
      <c r="F318" s="16" t="s">
        <v>1723</v>
      </c>
      <c r="G318" s="16" t="s">
        <v>1722</v>
      </c>
      <c r="H318" s="17">
        <v>122660.78161209286</v>
      </c>
      <c r="I318" s="17">
        <v>1841058.190041845</v>
      </c>
      <c r="J318" s="17">
        <f t="shared" si="4"/>
        <v>1718397.4084297521</v>
      </c>
      <c r="K318" s="17">
        <v>1718397.4084297521</v>
      </c>
      <c r="L318" s="19" t="s">
        <v>1529</v>
      </c>
      <c r="M318" s="19" t="s">
        <v>231</v>
      </c>
      <c r="N318" s="17">
        <v>0</v>
      </c>
    </row>
    <row r="319" spans="1:14">
      <c r="A319" s="16" t="s">
        <v>1028</v>
      </c>
      <c r="B319" s="16" t="s">
        <v>1993</v>
      </c>
      <c r="C319" s="16" t="s">
        <v>1027</v>
      </c>
      <c r="D319" s="16" t="s">
        <v>1027</v>
      </c>
      <c r="E319" s="16" t="s">
        <v>1992</v>
      </c>
      <c r="F319" s="16" t="s">
        <v>1723</v>
      </c>
      <c r="G319" s="16" t="s">
        <v>1722</v>
      </c>
      <c r="H319" s="17">
        <v>-109977.31967678503</v>
      </c>
      <c r="I319" s="17">
        <v>1874967.3178232149</v>
      </c>
      <c r="J319" s="17">
        <f t="shared" si="4"/>
        <v>1984944.6375</v>
      </c>
      <c r="K319" s="17">
        <v>1984944.6375</v>
      </c>
      <c r="L319" s="19" t="s">
        <v>1529</v>
      </c>
      <c r="M319" s="19" t="s">
        <v>1538</v>
      </c>
      <c r="N319" s="17">
        <v>0</v>
      </c>
    </row>
    <row r="320" spans="1:14">
      <c r="A320" s="16" t="s">
        <v>379</v>
      </c>
      <c r="B320" s="16" t="s">
        <v>1991</v>
      </c>
      <c r="C320" s="16" t="s">
        <v>378</v>
      </c>
      <c r="D320" s="16" t="s">
        <v>378</v>
      </c>
      <c r="E320" s="16" t="s">
        <v>1990</v>
      </c>
      <c r="F320" s="16" t="s">
        <v>1723</v>
      </c>
      <c r="G320" s="16" t="s">
        <v>1722</v>
      </c>
      <c r="H320" s="17">
        <v>-81168.513112680288</v>
      </c>
      <c r="I320" s="17">
        <v>1751789.2468873197</v>
      </c>
      <c r="J320" s="17">
        <f t="shared" si="4"/>
        <v>1832957.76</v>
      </c>
      <c r="K320" s="17">
        <v>1832957.76</v>
      </c>
      <c r="L320" s="19" t="s">
        <v>1529</v>
      </c>
      <c r="M320" s="19" t="s">
        <v>1223</v>
      </c>
      <c r="N320" s="17">
        <v>0</v>
      </c>
    </row>
    <row r="321" spans="1:14">
      <c r="A321" s="16" t="s">
        <v>376</v>
      </c>
      <c r="B321" s="16" t="s">
        <v>1989</v>
      </c>
      <c r="C321" s="16" t="s">
        <v>375</v>
      </c>
      <c r="D321" s="16" t="s">
        <v>375</v>
      </c>
      <c r="E321" s="16" t="s">
        <v>1988</v>
      </c>
      <c r="F321" s="16" t="s">
        <v>1723</v>
      </c>
      <c r="G321" s="16" t="s">
        <v>1722</v>
      </c>
      <c r="H321" s="17">
        <v>8939.7565865717115</v>
      </c>
      <c r="I321" s="17">
        <v>64131.422419905044</v>
      </c>
      <c r="J321" s="17">
        <f t="shared" si="4"/>
        <v>55191.665833333333</v>
      </c>
      <c r="K321" s="17">
        <v>55191.665833333333</v>
      </c>
      <c r="L321" s="19" t="s">
        <v>1529</v>
      </c>
      <c r="M321" s="19" t="s">
        <v>1538</v>
      </c>
      <c r="N321" s="17">
        <v>0</v>
      </c>
    </row>
    <row r="322" spans="1:14">
      <c r="A322" s="16" t="s">
        <v>1016</v>
      </c>
      <c r="B322" s="16" t="s">
        <v>1987</v>
      </c>
      <c r="C322" s="16" t="s">
        <v>1015</v>
      </c>
      <c r="D322" s="16" t="s">
        <v>1015</v>
      </c>
      <c r="E322" s="16" t="s">
        <v>1986</v>
      </c>
      <c r="F322" s="16" t="s">
        <v>1723</v>
      </c>
      <c r="G322" s="16" t="s">
        <v>1722</v>
      </c>
      <c r="H322" s="17">
        <v>1148120.8625524165</v>
      </c>
      <c r="I322" s="17">
        <v>3134262.8661720487</v>
      </c>
      <c r="J322" s="17">
        <f t="shared" si="4"/>
        <v>1986142.0036196322</v>
      </c>
      <c r="K322" s="17">
        <v>1986142.0036196322</v>
      </c>
      <c r="L322" s="19" t="s">
        <v>226</v>
      </c>
      <c r="M322" s="19" t="s">
        <v>1538</v>
      </c>
      <c r="N322" s="17">
        <v>0</v>
      </c>
    </row>
    <row r="323" spans="1:14">
      <c r="A323" s="16" t="s">
        <v>1019</v>
      </c>
      <c r="B323" s="16" t="s">
        <v>1985</v>
      </c>
      <c r="C323" s="16" t="s">
        <v>1018</v>
      </c>
      <c r="D323" s="16" t="s">
        <v>1018</v>
      </c>
      <c r="E323" s="16" t="s">
        <v>1984</v>
      </c>
      <c r="F323" s="16" t="s">
        <v>1723</v>
      </c>
      <c r="G323" s="16" t="s">
        <v>1722</v>
      </c>
      <c r="H323" s="17">
        <v>857998.73223230476</v>
      </c>
      <c r="I323" s="17">
        <v>2155889.6522323047</v>
      </c>
      <c r="J323" s="17">
        <f t="shared" ref="J323:J386" si="5">I323-H323</f>
        <v>1297890.92</v>
      </c>
      <c r="K323" s="17">
        <v>1297890.92</v>
      </c>
      <c r="L323" s="19" t="s">
        <v>226</v>
      </c>
      <c r="M323" s="19" t="s">
        <v>1223</v>
      </c>
      <c r="N323" s="17">
        <v>0</v>
      </c>
    </row>
    <row r="324" spans="1:14">
      <c r="A324" s="16" t="s">
        <v>1022</v>
      </c>
      <c r="B324" s="16" t="s">
        <v>1983</v>
      </c>
      <c r="C324" s="16" t="s">
        <v>1021</v>
      </c>
      <c r="D324" s="16" t="s">
        <v>1021</v>
      </c>
      <c r="E324" s="16" t="s">
        <v>1982</v>
      </c>
      <c r="F324" s="16" t="s">
        <v>1723</v>
      </c>
      <c r="G324" s="16" t="s">
        <v>1718</v>
      </c>
      <c r="H324" s="17">
        <v>68516.58712377827</v>
      </c>
      <c r="I324" s="17">
        <v>129217.73712377826</v>
      </c>
      <c r="J324" s="17">
        <f t="shared" si="5"/>
        <v>60701.149999999994</v>
      </c>
      <c r="K324" s="17">
        <v>60701.15</v>
      </c>
      <c r="L324" s="19" t="s">
        <v>1529</v>
      </c>
      <c r="M324" s="19" t="s">
        <v>1223</v>
      </c>
      <c r="N324" s="17">
        <v>0</v>
      </c>
    </row>
    <row r="325" spans="1:14">
      <c r="A325" s="16" t="s">
        <v>1025</v>
      </c>
      <c r="B325" s="16" t="s">
        <v>1981</v>
      </c>
      <c r="C325" s="16" t="s">
        <v>1024</v>
      </c>
      <c r="D325" s="16" t="s">
        <v>1024</v>
      </c>
      <c r="E325" s="16" t="s">
        <v>1980</v>
      </c>
      <c r="F325" s="16" t="s">
        <v>1723</v>
      </c>
      <c r="G325" s="16" t="s">
        <v>1722</v>
      </c>
      <c r="H325" s="17">
        <v>12936790.125366919</v>
      </c>
      <c r="I325" s="17">
        <v>50117562.416440539</v>
      </c>
      <c r="J325" s="17">
        <f t="shared" si="5"/>
        <v>37180772.29107362</v>
      </c>
      <c r="K325" s="17">
        <v>37180772.29107362</v>
      </c>
      <c r="L325" s="19" t="s">
        <v>226</v>
      </c>
      <c r="M325" s="19" t="s">
        <v>1538</v>
      </c>
      <c r="N325" s="17">
        <v>0</v>
      </c>
    </row>
    <row r="326" spans="1:14">
      <c r="A326" s="16" t="s">
        <v>1031</v>
      </c>
      <c r="B326" s="16" t="s">
        <v>1979</v>
      </c>
      <c r="C326" s="16" t="s">
        <v>1030</v>
      </c>
      <c r="D326" s="16" t="s">
        <v>1030</v>
      </c>
      <c r="E326" s="16" t="s">
        <v>1978</v>
      </c>
      <c r="F326" s="16" t="s">
        <v>1719</v>
      </c>
      <c r="G326" s="16" t="s">
        <v>1718</v>
      </c>
      <c r="H326" s="17">
        <v>332618.44755442429</v>
      </c>
      <c r="I326" s="17">
        <v>1103098.0705544243</v>
      </c>
      <c r="J326" s="17">
        <f t="shared" si="5"/>
        <v>770479.62300000002</v>
      </c>
      <c r="K326" s="17">
        <v>770479.62300000002</v>
      </c>
      <c r="L326" s="19" t="s">
        <v>1620</v>
      </c>
      <c r="M326" s="19" t="s">
        <v>231</v>
      </c>
      <c r="N326" s="17">
        <v>0</v>
      </c>
    </row>
    <row r="327" spans="1:14">
      <c r="A327" s="16" t="s">
        <v>385</v>
      </c>
      <c r="B327" s="16" t="s">
        <v>1977</v>
      </c>
      <c r="C327" s="16" t="s">
        <v>384</v>
      </c>
      <c r="D327" s="16" t="s">
        <v>384</v>
      </c>
      <c r="E327" s="16" t="s">
        <v>1976</v>
      </c>
      <c r="F327" s="16" t="s">
        <v>1723</v>
      </c>
      <c r="G327" s="16" t="s">
        <v>1722</v>
      </c>
      <c r="H327" s="17">
        <v>54784.987290417637</v>
      </c>
      <c r="I327" s="17">
        <v>54784.987290417637</v>
      </c>
      <c r="J327" s="17">
        <f t="shared" si="5"/>
        <v>0</v>
      </c>
      <c r="K327" s="17">
        <v>0</v>
      </c>
      <c r="L327" s="19" t="s">
        <v>1735</v>
      </c>
      <c r="M327" s="19" t="s">
        <v>227</v>
      </c>
      <c r="N327" s="17">
        <v>0</v>
      </c>
    </row>
    <row r="328" spans="1:14">
      <c r="A328" s="16" t="s">
        <v>388</v>
      </c>
      <c r="B328" s="16" t="s">
        <v>1975</v>
      </c>
      <c r="C328" s="16" t="s">
        <v>387</v>
      </c>
      <c r="D328" s="16" t="s">
        <v>387</v>
      </c>
      <c r="E328" s="16" t="s">
        <v>1974</v>
      </c>
      <c r="F328" s="16" t="s">
        <v>1723</v>
      </c>
      <c r="G328" s="16" t="s">
        <v>1722</v>
      </c>
      <c r="H328" s="17">
        <v>75150.381364172252</v>
      </c>
      <c r="I328" s="17">
        <v>75150.381364172252</v>
      </c>
      <c r="J328" s="17">
        <f t="shared" si="5"/>
        <v>0</v>
      </c>
      <c r="K328" s="17">
        <v>0</v>
      </c>
      <c r="L328" s="19" t="s">
        <v>1735</v>
      </c>
      <c r="M328" s="19" t="s">
        <v>314</v>
      </c>
      <c r="N328" s="17">
        <v>0</v>
      </c>
    </row>
    <row r="329" spans="1:14">
      <c r="A329" s="16" t="s">
        <v>857</v>
      </c>
      <c r="B329" s="16" t="s">
        <v>1973</v>
      </c>
      <c r="C329" s="16" t="s">
        <v>856</v>
      </c>
      <c r="D329" s="16" t="s">
        <v>856</v>
      </c>
      <c r="E329" s="16" t="s">
        <v>1972</v>
      </c>
      <c r="F329" s="16" t="s">
        <v>1719</v>
      </c>
      <c r="G329" s="16" t="s">
        <v>1718</v>
      </c>
      <c r="H329" s="17">
        <v>615328.92557742284</v>
      </c>
      <c r="I329" s="17">
        <v>1239491.1925774228</v>
      </c>
      <c r="J329" s="17">
        <f t="shared" si="5"/>
        <v>624162.26699999999</v>
      </c>
      <c r="K329" s="17">
        <v>624162.26699999999</v>
      </c>
      <c r="L329" s="19" t="s">
        <v>1620</v>
      </c>
      <c r="M329" s="19" t="s">
        <v>231</v>
      </c>
      <c r="N329" s="17">
        <v>0</v>
      </c>
    </row>
    <row r="330" spans="1:14">
      <c r="A330" s="16" t="s">
        <v>1040</v>
      </c>
      <c r="B330" s="16" t="s">
        <v>1971</v>
      </c>
      <c r="C330" s="16" t="s">
        <v>1039</v>
      </c>
      <c r="D330" s="16" t="s">
        <v>1039</v>
      </c>
      <c r="E330" s="16" t="s">
        <v>1960</v>
      </c>
      <c r="F330" s="16" t="s">
        <v>1723</v>
      </c>
      <c r="G330" s="16" t="s">
        <v>1718</v>
      </c>
      <c r="H330" s="17">
        <v>203779.68630631274</v>
      </c>
      <c r="I330" s="17">
        <v>401501.43630631274</v>
      </c>
      <c r="J330" s="17">
        <f t="shared" si="5"/>
        <v>197721.75</v>
      </c>
      <c r="K330" s="17">
        <v>197721.75</v>
      </c>
      <c r="L330" s="19" t="s">
        <v>1529</v>
      </c>
      <c r="M330" s="19" t="s">
        <v>1223</v>
      </c>
      <c r="N330" s="17">
        <v>0</v>
      </c>
    </row>
    <row r="331" spans="1:14">
      <c r="A331" s="16" t="s">
        <v>1034</v>
      </c>
      <c r="B331" s="16" t="s">
        <v>1970</v>
      </c>
      <c r="C331" s="16" t="s">
        <v>1033</v>
      </c>
      <c r="D331" s="16" t="s">
        <v>1033</v>
      </c>
      <c r="E331" s="16" t="s">
        <v>1960</v>
      </c>
      <c r="F331" s="16" t="s">
        <v>1723</v>
      </c>
      <c r="G331" s="16" t="s">
        <v>1718</v>
      </c>
      <c r="H331" s="17">
        <v>430153.17785947758</v>
      </c>
      <c r="I331" s="17">
        <v>605973.47785947763</v>
      </c>
      <c r="J331" s="17">
        <f t="shared" si="5"/>
        <v>175820.30000000005</v>
      </c>
      <c r="K331" s="17">
        <v>175820.30000000002</v>
      </c>
      <c r="L331" s="19" t="s">
        <v>1529</v>
      </c>
      <c r="M331" s="19" t="s">
        <v>1223</v>
      </c>
      <c r="N331" s="17">
        <v>0</v>
      </c>
    </row>
    <row r="332" spans="1:14">
      <c r="A332" s="16" t="s">
        <v>1043</v>
      </c>
      <c r="B332" s="16" t="s">
        <v>1969</v>
      </c>
      <c r="C332" s="16" t="s">
        <v>1042</v>
      </c>
      <c r="D332" s="16" t="s">
        <v>1042</v>
      </c>
      <c r="E332" s="16" t="s">
        <v>1960</v>
      </c>
      <c r="F332" s="16" t="s">
        <v>1723</v>
      </c>
      <c r="G332" s="16" t="s">
        <v>1722</v>
      </c>
      <c r="H332" s="17">
        <v>2758943.1191925909</v>
      </c>
      <c r="I332" s="17">
        <v>18053913.929192591</v>
      </c>
      <c r="J332" s="17">
        <f t="shared" si="5"/>
        <v>15294970.810000001</v>
      </c>
      <c r="K332" s="17">
        <v>15294970.810000001</v>
      </c>
      <c r="L332" s="19" t="s">
        <v>226</v>
      </c>
      <c r="M332" s="19" t="s">
        <v>1223</v>
      </c>
      <c r="N332" s="17">
        <v>0</v>
      </c>
    </row>
    <row r="333" spans="1:14">
      <c r="A333" s="16" t="s">
        <v>1037</v>
      </c>
      <c r="B333" s="16" t="s">
        <v>1968</v>
      </c>
      <c r="C333" s="16" t="s">
        <v>1036</v>
      </c>
      <c r="D333" s="16" t="s">
        <v>1036</v>
      </c>
      <c r="E333" s="16" t="s">
        <v>1960</v>
      </c>
      <c r="F333" s="16" t="s">
        <v>1719</v>
      </c>
      <c r="G333" s="16" t="s">
        <v>1722</v>
      </c>
      <c r="H333" s="17">
        <v>8402097.6953468882</v>
      </c>
      <c r="I333" s="17">
        <v>16115913.755346887</v>
      </c>
      <c r="J333" s="17">
        <f t="shared" si="5"/>
        <v>7713816.0599999987</v>
      </c>
      <c r="K333" s="17">
        <v>7713816.0599999996</v>
      </c>
      <c r="L333" s="19" t="s">
        <v>1667</v>
      </c>
      <c r="M333" s="19" t="s">
        <v>1223</v>
      </c>
      <c r="N333" s="17">
        <v>0</v>
      </c>
    </row>
    <row r="334" spans="1:14">
      <c r="A334" s="16" t="s">
        <v>394</v>
      </c>
      <c r="B334" s="16" t="s">
        <v>1967</v>
      </c>
      <c r="C334" s="16" t="s">
        <v>393</v>
      </c>
      <c r="D334" s="16" t="s">
        <v>393</v>
      </c>
      <c r="E334" s="16" t="s">
        <v>1960</v>
      </c>
      <c r="F334" s="16" t="s">
        <v>1723</v>
      </c>
      <c r="G334" s="16" t="s">
        <v>1722</v>
      </c>
      <c r="H334" s="17">
        <v>103718.28532247007</v>
      </c>
      <c r="I334" s="17">
        <v>196345.79532247008</v>
      </c>
      <c r="J334" s="17">
        <f t="shared" si="5"/>
        <v>92627.510000000009</v>
      </c>
      <c r="K334" s="17">
        <v>92627.510000000009</v>
      </c>
      <c r="L334" s="19" t="s">
        <v>226</v>
      </c>
      <c r="M334" s="19" t="s">
        <v>1223</v>
      </c>
      <c r="N334" s="17">
        <v>0</v>
      </c>
    </row>
    <row r="335" spans="1:14">
      <c r="A335" s="16" t="s">
        <v>391</v>
      </c>
      <c r="B335" s="16" t="s">
        <v>1966</v>
      </c>
      <c r="C335" s="16" t="s">
        <v>390</v>
      </c>
      <c r="D335" s="16" t="s">
        <v>390</v>
      </c>
      <c r="E335" s="16" t="s">
        <v>1960</v>
      </c>
      <c r="F335" s="16" t="s">
        <v>1723</v>
      </c>
      <c r="G335" s="16" t="s">
        <v>1722</v>
      </c>
      <c r="H335" s="17">
        <v>1549655.808295202</v>
      </c>
      <c r="I335" s="17">
        <v>3456486.808295202</v>
      </c>
      <c r="J335" s="17">
        <f t="shared" si="5"/>
        <v>1906831</v>
      </c>
      <c r="K335" s="17">
        <v>1906831</v>
      </c>
      <c r="L335" s="19" t="s">
        <v>226</v>
      </c>
      <c r="M335" s="19" t="s">
        <v>1223</v>
      </c>
      <c r="N335" s="17">
        <v>0</v>
      </c>
    </row>
    <row r="336" spans="1:14">
      <c r="A336" s="16" t="s">
        <v>1049</v>
      </c>
      <c r="B336" s="16" t="s">
        <v>1965</v>
      </c>
      <c r="C336" s="16" t="s">
        <v>1048</v>
      </c>
      <c r="D336" s="16" t="s">
        <v>1048</v>
      </c>
      <c r="E336" s="16" t="s">
        <v>1960</v>
      </c>
      <c r="F336" s="16" t="s">
        <v>1723</v>
      </c>
      <c r="G336" s="16" t="s">
        <v>1722</v>
      </c>
      <c r="H336" s="17">
        <v>1716361.9413286801</v>
      </c>
      <c r="I336" s="17">
        <v>3821855.07132868</v>
      </c>
      <c r="J336" s="17">
        <f t="shared" si="5"/>
        <v>2105493.13</v>
      </c>
      <c r="K336" s="17">
        <v>2105493.13</v>
      </c>
      <c r="L336" s="19" t="s">
        <v>226</v>
      </c>
      <c r="M336" s="19" t="s">
        <v>1223</v>
      </c>
      <c r="N336" s="17">
        <v>0</v>
      </c>
    </row>
    <row r="337" spans="1:14">
      <c r="A337" s="16" t="s">
        <v>1046</v>
      </c>
      <c r="B337" s="16" t="s">
        <v>1964</v>
      </c>
      <c r="C337" s="16" t="s">
        <v>1045</v>
      </c>
      <c r="D337" s="16" t="s">
        <v>1045</v>
      </c>
      <c r="E337" s="16" t="s">
        <v>1960</v>
      </c>
      <c r="F337" s="16" t="s">
        <v>1723</v>
      </c>
      <c r="G337" s="16" t="s">
        <v>1722</v>
      </c>
      <c r="H337" s="17">
        <v>2165082.9629535675</v>
      </c>
      <c r="I337" s="17">
        <v>4568839.2429535678</v>
      </c>
      <c r="J337" s="17">
        <f t="shared" si="5"/>
        <v>2403756.2800000003</v>
      </c>
      <c r="K337" s="17">
        <v>2403756.2800000003</v>
      </c>
      <c r="L337" s="19" t="s">
        <v>226</v>
      </c>
      <c r="M337" s="19" t="s">
        <v>1223</v>
      </c>
      <c r="N337" s="17">
        <v>0</v>
      </c>
    </row>
    <row r="338" spans="1:14">
      <c r="A338" s="16" t="s">
        <v>1963</v>
      </c>
      <c r="B338" s="16" t="s">
        <v>1962</v>
      </c>
      <c r="C338" s="16" t="s">
        <v>1961</v>
      </c>
      <c r="D338" s="16" t="s">
        <v>1961</v>
      </c>
      <c r="E338" s="16" t="s">
        <v>1960</v>
      </c>
      <c r="F338" s="16" t="s">
        <v>1719</v>
      </c>
      <c r="G338" s="16" t="s">
        <v>1722</v>
      </c>
      <c r="H338" s="17">
        <v>35884.644394032119</v>
      </c>
      <c r="I338" s="17">
        <v>56677.79439403212</v>
      </c>
      <c r="J338" s="17">
        <f t="shared" si="5"/>
        <v>20793.150000000001</v>
      </c>
      <c r="K338" s="17">
        <v>20793.150000000001</v>
      </c>
      <c r="L338" s="19" t="s">
        <v>226</v>
      </c>
      <c r="M338" s="19" t="s">
        <v>1223</v>
      </c>
      <c r="N338" s="17">
        <v>0</v>
      </c>
    </row>
    <row r="339" spans="1:14">
      <c r="A339" s="16" t="s">
        <v>397</v>
      </c>
      <c r="B339" s="16" t="s">
        <v>1959</v>
      </c>
      <c r="C339" s="16" t="s">
        <v>396</v>
      </c>
      <c r="D339" s="16" t="s">
        <v>396</v>
      </c>
      <c r="E339" s="16" t="s">
        <v>1958</v>
      </c>
      <c r="F339" s="16" t="s">
        <v>1723</v>
      </c>
      <c r="G339" s="16" t="s">
        <v>1722</v>
      </c>
      <c r="H339" s="17">
        <v>6141785.9878092706</v>
      </c>
      <c r="I339" s="17">
        <v>51007450.707809269</v>
      </c>
      <c r="J339" s="17">
        <f t="shared" si="5"/>
        <v>44865664.719999999</v>
      </c>
      <c r="K339" s="17">
        <v>44865664.719999999</v>
      </c>
      <c r="L339" s="19" t="s">
        <v>1824</v>
      </c>
      <c r="M339" s="19" t="s">
        <v>1223</v>
      </c>
      <c r="N339" s="17">
        <v>0</v>
      </c>
    </row>
    <row r="340" spans="1:14">
      <c r="A340" s="16" t="s">
        <v>1052</v>
      </c>
      <c r="B340" s="16" t="s">
        <v>1957</v>
      </c>
      <c r="C340" s="16" t="s">
        <v>1051</v>
      </c>
      <c r="D340" s="16" t="s">
        <v>1051</v>
      </c>
      <c r="E340" s="16" t="s">
        <v>1956</v>
      </c>
      <c r="F340" s="16" t="s">
        <v>1719</v>
      </c>
      <c r="G340" s="16" t="s">
        <v>1718</v>
      </c>
      <c r="H340" s="17">
        <v>18325.396892583478</v>
      </c>
      <c r="I340" s="17">
        <v>23444.522341685275</v>
      </c>
      <c r="J340" s="17">
        <f t="shared" si="5"/>
        <v>5119.1254491017971</v>
      </c>
      <c r="K340" s="17">
        <v>5119.1254491017962</v>
      </c>
      <c r="L340" s="19" t="s">
        <v>226</v>
      </c>
      <c r="M340" s="19" t="s">
        <v>231</v>
      </c>
      <c r="N340" s="17">
        <v>0</v>
      </c>
    </row>
    <row r="341" spans="1:14">
      <c r="A341" s="16" t="s">
        <v>1955</v>
      </c>
      <c r="B341" s="16" t="s">
        <v>1954</v>
      </c>
      <c r="C341" s="16" t="s">
        <v>1701</v>
      </c>
      <c r="D341" s="16" t="s">
        <v>1701</v>
      </c>
      <c r="E341" s="16" t="s">
        <v>1953</v>
      </c>
      <c r="F341" s="16" t="s">
        <v>1723</v>
      </c>
      <c r="G341" s="16" t="s">
        <v>1722</v>
      </c>
      <c r="H341" s="17">
        <v>3437777.8518533278</v>
      </c>
      <c r="I341" s="17">
        <v>8378558.940236561</v>
      </c>
      <c r="J341" s="17">
        <f t="shared" si="5"/>
        <v>4940781.0883832332</v>
      </c>
      <c r="K341" s="17">
        <v>4940781.0883832332</v>
      </c>
      <c r="L341" s="19" t="s">
        <v>226</v>
      </c>
      <c r="M341" s="19" t="s">
        <v>231</v>
      </c>
      <c r="N341" s="17">
        <v>0</v>
      </c>
    </row>
    <row r="342" spans="1:14">
      <c r="A342" s="16" t="s">
        <v>1952</v>
      </c>
      <c r="B342" s="16" t="s">
        <v>1951</v>
      </c>
      <c r="C342" s="16" t="s">
        <v>1711</v>
      </c>
      <c r="D342" s="16" t="s">
        <v>1711</v>
      </c>
      <c r="E342" s="16" t="s">
        <v>1950</v>
      </c>
      <c r="F342" s="16" t="s">
        <v>1723</v>
      </c>
      <c r="G342" s="16" t="s">
        <v>1722</v>
      </c>
      <c r="H342" s="17">
        <v>1363297.337067313</v>
      </c>
      <c r="I342" s="17">
        <v>3550645.0795989586</v>
      </c>
      <c r="J342" s="17">
        <f t="shared" si="5"/>
        <v>2187347.7425316456</v>
      </c>
      <c r="K342" s="17">
        <v>2187347.7425316456</v>
      </c>
      <c r="L342" s="19" t="s">
        <v>226</v>
      </c>
      <c r="M342" s="19" t="s">
        <v>314</v>
      </c>
      <c r="N342" s="17">
        <v>0</v>
      </c>
    </row>
    <row r="343" spans="1:14">
      <c r="A343" s="16" t="s">
        <v>400</v>
      </c>
      <c r="B343" s="16" t="s">
        <v>1949</v>
      </c>
      <c r="C343" s="16" t="s">
        <v>399</v>
      </c>
      <c r="D343" s="16" t="s">
        <v>399</v>
      </c>
      <c r="E343" s="16" t="s">
        <v>1948</v>
      </c>
      <c r="F343" s="16" t="s">
        <v>1723</v>
      </c>
      <c r="G343" s="16" t="s">
        <v>1722</v>
      </c>
      <c r="H343" s="17">
        <v>-155090.14146763697</v>
      </c>
      <c r="I343" s="17">
        <v>448349.328532363</v>
      </c>
      <c r="J343" s="17">
        <f t="shared" si="5"/>
        <v>603439.47</v>
      </c>
      <c r="K343" s="17">
        <v>603439.47</v>
      </c>
      <c r="L343" s="19" t="s">
        <v>1824</v>
      </c>
      <c r="M343" s="19" t="s">
        <v>304</v>
      </c>
      <c r="N343" s="17">
        <v>0</v>
      </c>
    </row>
    <row r="344" spans="1:14">
      <c r="A344" s="16" t="s">
        <v>403</v>
      </c>
      <c r="B344" s="16" t="s">
        <v>1947</v>
      </c>
      <c r="C344" s="16" t="s">
        <v>402</v>
      </c>
      <c r="D344" s="16" t="s">
        <v>402</v>
      </c>
      <c r="E344" s="16" t="s">
        <v>1946</v>
      </c>
      <c r="F344" s="16" t="s">
        <v>1723</v>
      </c>
      <c r="G344" s="16" t="s">
        <v>1722</v>
      </c>
      <c r="H344" s="17">
        <v>-104085.50055833778</v>
      </c>
      <c r="I344" s="17">
        <v>387257.80944166222</v>
      </c>
      <c r="J344" s="17">
        <f t="shared" si="5"/>
        <v>491343.31</v>
      </c>
      <c r="K344" s="17">
        <v>491343.31</v>
      </c>
      <c r="L344" s="19" t="s">
        <v>1824</v>
      </c>
      <c r="M344" s="19" t="s">
        <v>304</v>
      </c>
      <c r="N344" s="17">
        <v>0</v>
      </c>
    </row>
    <row r="345" spans="1:14">
      <c r="A345" s="16" t="s">
        <v>1061</v>
      </c>
      <c r="B345" s="16" t="s">
        <v>1945</v>
      </c>
      <c r="C345" s="16" t="s">
        <v>1060</v>
      </c>
      <c r="D345" s="16" t="s">
        <v>1060</v>
      </c>
      <c r="E345" s="16" t="s">
        <v>1944</v>
      </c>
      <c r="F345" s="16" t="s">
        <v>1723</v>
      </c>
      <c r="G345" s="16" t="s">
        <v>1722</v>
      </c>
      <c r="H345" s="17">
        <v>-203758.47676963266</v>
      </c>
      <c r="I345" s="17">
        <v>2043242.9048419376</v>
      </c>
      <c r="J345" s="17">
        <f t="shared" si="5"/>
        <v>2247001.3816115703</v>
      </c>
      <c r="K345" s="17">
        <v>2247001.3816115703</v>
      </c>
      <c r="L345" s="19" t="s">
        <v>1529</v>
      </c>
      <c r="M345" s="19" t="s">
        <v>231</v>
      </c>
      <c r="N345" s="17">
        <v>0</v>
      </c>
    </row>
    <row r="346" spans="1:14">
      <c r="A346" s="16" t="s">
        <v>1943</v>
      </c>
      <c r="B346" s="16" t="s">
        <v>1942</v>
      </c>
      <c r="C346" s="16" t="s">
        <v>1690</v>
      </c>
      <c r="D346" s="16" t="s">
        <v>1690</v>
      </c>
      <c r="E346" s="16" t="s">
        <v>1941</v>
      </c>
      <c r="F346" s="16" t="s">
        <v>1723</v>
      </c>
      <c r="G346" s="16" t="s">
        <v>1722</v>
      </c>
      <c r="H346" s="17">
        <v>1113375.6744098025</v>
      </c>
      <c r="I346" s="17">
        <v>4669166.2794098025</v>
      </c>
      <c r="J346" s="17">
        <f t="shared" si="5"/>
        <v>3555790.605</v>
      </c>
      <c r="K346" s="17">
        <v>3555790.605</v>
      </c>
      <c r="L346" s="19" t="s">
        <v>226</v>
      </c>
      <c r="M346" s="19" t="s">
        <v>1210</v>
      </c>
      <c r="N346" s="17">
        <v>0</v>
      </c>
    </row>
    <row r="347" spans="1:14">
      <c r="A347" s="16" t="s">
        <v>1940</v>
      </c>
      <c r="B347" s="16" t="s">
        <v>1939</v>
      </c>
      <c r="C347" s="16" t="s">
        <v>1938</v>
      </c>
      <c r="D347" s="16" t="s">
        <v>1938</v>
      </c>
      <c r="E347" s="16" t="s">
        <v>1937</v>
      </c>
      <c r="F347" s="16" t="s">
        <v>1723</v>
      </c>
      <c r="G347" s="16" t="s">
        <v>1722</v>
      </c>
      <c r="H347" s="17">
        <v>22302885.772668049</v>
      </c>
      <c r="I347" s="17">
        <v>36743648.142399594</v>
      </c>
      <c r="J347" s="17">
        <f t="shared" si="5"/>
        <v>14440762.369731545</v>
      </c>
      <c r="K347" s="17">
        <v>14440762.369731544</v>
      </c>
      <c r="L347" s="19" t="s">
        <v>226</v>
      </c>
      <c r="M347" s="19" t="s">
        <v>304</v>
      </c>
      <c r="N347" s="17">
        <v>0</v>
      </c>
    </row>
    <row r="348" spans="1:14">
      <c r="A348" s="16" t="s">
        <v>406</v>
      </c>
      <c r="B348" s="16" t="s">
        <v>1936</v>
      </c>
      <c r="C348" s="16" t="s">
        <v>405</v>
      </c>
      <c r="D348" s="16" t="s">
        <v>405</v>
      </c>
      <c r="E348" s="16" t="s">
        <v>1935</v>
      </c>
      <c r="F348" s="16" t="s">
        <v>1723</v>
      </c>
      <c r="G348" s="16" t="s">
        <v>1722</v>
      </c>
      <c r="H348" s="17">
        <v>110598.26460540637</v>
      </c>
      <c r="I348" s="17">
        <v>110598.26460540637</v>
      </c>
      <c r="J348" s="17">
        <f t="shared" si="5"/>
        <v>0</v>
      </c>
      <c r="K348" s="17">
        <v>0</v>
      </c>
      <c r="L348" s="19" t="s">
        <v>1735</v>
      </c>
      <c r="M348" s="19" t="s">
        <v>1574</v>
      </c>
      <c r="N348" s="17">
        <v>0</v>
      </c>
    </row>
    <row r="349" spans="1:14">
      <c r="A349" s="16" t="s">
        <v>1067</v>
      </c>
      <c r="B349" s="16" t="s">
        <v>1934</v>
      </c>
      <c r="C349" s="16" t="s">
        <v>1066</v>
      </c>
      <c r="D349" s="16" t="s">
        <v>1066</v>
      </c>
      <c r="E349" s="16" t="s">
        <v>1933</v>
      </c>
      <c r="F349" s="16" t="s">
        <v>1719</v>
      </c>
      <c r="G349" s="16" t="s">
        <v>1722</v>
      </c>
      <c r="H349" s="17">
        <v>4063.1553077523204</v>
      </c>
      <c r="I349" s="17">
        <v>20381.588234581588</v>
      </c>
      <c r="J349" s="17">
        <f t="shared" si="5"/>
        <v>16318.432926829268</v>
      </c>
      <c r="K349" s="17">
        <v>16318.432926829268</v>
      </c>
      <c r="L349" s="19" t="s">
        <v>1620</v>
      </c>
      <c r="M349" s="19" t="s">
        <v>1538</v>
      </c>
      <c r="N349" s="17">
        <v>0</v>
      </c>
    </row>
    <row r="350" spans="1:14">
      <c r="A350" s="16" t="s">
        <v>1932</v>
      </c>
      <c r="B350" s="16" t="s">
        <v>1931</v>
      </c>
      <c r="C350" s="16" t="s">
        <v>1654</v>
      </c>
      <c r="D350" s="16" t="s">
        <v>1654</v>
      </c>
      <c r="E350" s="16" t="s">
        <v>1930</v>
      </c>
      <c r="F350" s="16" t="s">
        <v>1723</v>
      </c>
      <c r="G350" s="16" t="s">
        <v>1722</v>
      </c>
      <c r="H350" s="17">
        <v>9574315.26568795</v>
      </c>
      <c r="I350" s="17">
        <v>25547634.916855834</v>
      </c>
      <c r="J350" s="17">
        <f t="shared" si="5"/>
        <v>15973319.651167884</v>
      </c>
      <c r="K350" s="17">
        <v>15973319.651167884</v>
      </c>
      <c r="L350" s="19" t="s">
        <v>226</v>
      </c>
      <c r="M350" s="19" t="s">
        <v>1574</v>
      </c>
      <c r="N350" s="17">
        <v>0</v>
      </c>
    </row>
    <row r="351" spans="1:14">
      <c r="A351" s="16" t="s">
        <v>1567</v>
      </c>
      <c r="B351" s="16" t="s">
        <v>1929</v>
      </c>
      <c r="C351" s="16" t="s">
        <v>1566</v>
      </c>
      <c r="D351" s="16" t="s">
        <v>1566</v>
      </c>
      <c r="E351" s="16" t="s">
        <v>1928</v>
      </c>
      <c r="F351" s="16" t="s">
        <v>1723</v>
      </c>
      <c r="G351" s="16" t="s">
        <v>1722</v>
      </c>
      <c r="H351" s="17">
        <v>17559.541728296572</v>
      </c>
      <c r="I351" s="17">
        <v>56842.291728296572</v>
      </c>
      <c r="J351" s="17">
        <f t="shared" si="5"/>
        <v>39282.75</v>
      </c>
      <c r="K351" s="17">
        <v>39282.75</v>
      </c>
      <c r="L351" s="19" t="s">
        <v>226</v>
      </c>
      <c r="M351" s="19" t="s">
        <v>1574</v>
      </c>
      <c r="N351" s="17">
        <v>0</v>
      </c>
    </row>
    <row r="352" spans="1:14">
      <c r="A352" s="16" t="s">
        <v>409</v>
      </c>
      <c r="B352" s="16" t="s">
        <v>1927</v>
      </c>
      <c r="C352" s="16" t="s">
        <v>408</v>
      </c>
      <c r="D352" s="16" t="s">
        <v>408</v>
      </c>
      <c r="E352" s="16" t="s">
        <v>1926</v>
      </c>
      <c r="F352" s="16" t="s">
        <v>1723</v>
      </c>
      <c r="G352" s="16" t="s">
        <v>1722</v>
      </c>
      <c r="H352" s="17">
        <v>44423.066375625313</v>
      </c>
      <c r="I352" s="17">
        <v>44423.066375625313</v>
      </c>
      <c r="J352" s="17">
        <f t="shared" si="5"/>
        <v>0</v>
      </c>
      <c r="K352" s="17">
        <v>0</v>
      </c>
      <c r="L352" s="19" t="s">
        <v>226</v>
      </c>
      <c r="M352" s="19" t="s">
        <v>1404</v>
      </c>
      <c r="N352" s="17">
        <v>0</v>
      </c>
    </row>
    <row r="353" spans="1:14">
      <c r="A353" s="16" t="s">
        <v>1252</v>
      </c>
      <c r="B353" s="16" t="s">
        <v>1925</v>
      </c>
      <c r="C353" s="16" t="s">
        <v>1251</v>
      </c>
      <c r="D353" s="16" t="s">
        <v>1251</v>
      </c>
      <c r="E353" s="16" t="s">
        <v>1924</v>
      </c>
      <c r="F353" s="16" t="s">
        <v>1723</v>
      </c>
      <c r="G353" s="16" t="s">
        <v>1722</v>
      </c>
      <c r="H353" s="17">
        <v>11542112.763660179</v>
      </c>
      <c r="I353" s="17">
        <v>22498006.931774933</v>
      </c>
      <c r="J353" s="17">
        <f t="shared" si="5"/>
        <v>10955894.168114753</v>
      </c>
      <c r="K353" s="17">
        <v>10955894.168114753</v>
      </c>
      <c r="L353" s="19" t="s">
        <v>226</v>
      </c>
      <c r="M353" s="19" t="s">
        <v>495</v>
      </c>
      <c r="N353" s="17">
        <v>0</v>
      </c>
    </row>
    <row r="354" spans="1:14">
      <c r="A354" s="16" t="s">
        <v>1073</v>
      </c>
      <c r="B354" s="16" t="s">
        <v>1923</v>
      </c>
      <c r="C354" s="16" t="s">
        <v>1072</v>
      </c>
      <c r="D354" s="16" t="s">
        <v>1072</v>
      </c>
      <c r="E354" s="16" t="s">
        <v>1922</v>
      </c>
      <c r="F354" s="16" t="s">
        <v>1723</v>
      </c>
      <c r="G354" s="16" t="s">
        <v>1722</v>
      </c>
      <c r="H354" s="17">
        <v>3598413.2202769332</v>
      </c>
      <c r="I354" s="17">
        <v>24739654.680276934</v>
      </c>
      <c r="J354" s="17">
        <f t="shared" si="5"/>
        <v>21141241.460000001</v>
      </c>
      <c r="K354" s="17">
        <v>21141241.460000001</v>
      </c>
      <c r="L354" s="19" t="s">
        <v>226</v>
      </c>
      <c r="M354" s="19" t="s">
        <v>1223</v>
      </c>
      <c r="N354" s="17">
        <v>0</v>
      </c>
    </row>
    <row r="355" spans="1:14">
      <c r="A355" s="16" t="s">
        <v>1076</v>
      </c>
      <c r="B355" s="16" t="s">
        <v>1921</v>
      </c>
      <c r="C355" s="16" t="s">
        <v>1075</v>
      </c>
      <c r="D355" s="16" t="s">
        <v>1075</v>
      </c>
      <c r="E355" s="16" t="s">
        <v>1919</v>
      </c>
      <c r="F355" s="16" t="s">
        <v>1723</v>
      </c>
      <c r="G355" s="16" t="s">
        <v>1722</v>
      </c>
      <c r="H355" s="17">
        <v>1073627.1983688641</v>
      </c>
      <c r="I355" s="17">
        <v>3748902.4683688642</v>
      </c>
      <c r="J355" s="17">
        <f t="shared" si="5"/>
        <v>2675275.27</v>
      </c>
      <c r="K355" s="17">
        <v>2675275.27</v>
      </c>
      <c r="L355" s="19" t="s">
        <v>226</v>
      </c>
      <c r="M355" s="19" t="s">
        <v>1223</v>
      </c>
      <c r="N355" s="17">
        <v>0</v>
      </c>
    </row>
    <row r="356" spans="1:14">
      <c r="A356" s="16" t="s">
        <v>1079</v>
      </c>
      <c r="B356" s="16" t="s">
        <v>1920</v>
      </c>
      <c r="C356" s="16" t="s">
        <v>1078</v>
      </c>
      <c r="D356" s="16" t="s">
        <v>1078</v>
      </c>
      <c r="E356" s="16" t="s">
        <v>1919</v>
      </c>
      <c r="F356" s="16" t="s">
        <v>1723</v>
      </c>
      <c r="G356" s="16" t="s">
        <v>1722</v>
      </c>
      <c r="H356" s="17">
        <v>4537475.3577794591</v>
      </c>
      <c r="I356" s="17">
        <v>11728775.817779459</v>
      </c>
      <c r="J356" s="17">
        <f t="shared" si="5"/>
        <v>7191300.46</v>
      </c>
      <c r="K356" s="17">
        <v>7191300.46</v>
      </c>
      <c r="L356" s="19" t="s">
        <v>226</v>
      </c>
      <c r="M356" s="19" t="s">
        <v>1223</v>
      </c>
      <c r="N356" s="17">
        <v>0</v>
      </c>
    </row>
    <row r="357" spans="1:14">
      <c r="A357" s="16" t="s">
        <v>1082</v>
      </c>
      <c r="B357" s="16" t="s">
        <v>1918</v>
      </c>
      <c r="C357" s="16" t="s">
        <v>1081</v>
      </c>
      <c r="D357" s="16" t="s">
        <v>1081</v>
      </c>
      <c r="E357" s="16" t="s">
        <v>1917</v>
      </c>
      <c r="F357" s="16" t="s">
        <v>1723</v>
      </c>
      <c r="G357" s="16" t="s">
        <v>1722</v>
      </c>
      <c r="H357" s="17">
        <v>3808446.4523583781</v>
      </c>
      <c r="I357" s="17">
        <v>18544940.72235838</v>
      </c>
      <c r="J357" s="17">
        <f t="shared" si="5"/>
        <v>14736494.270000001</v>
      </c>
      <c r="K357" s="17">
        <v>14736494.270000001</v>
      </c>
      <c r="L357" s="19" t="s">
        <v>226</v>
      </c>
      <c r="M357" s="19" t="s">
        <v>1223</v>
      </c>
      <c r="N357" s="17">
        <v>0</v>
      </c>
    </row>
    <row r="358" spans="1:14">
      <c r="A358" s="16" t="s">
        <v>608</v>
      </c>
      <c r="B358" s="16" t="s">
        <v>1916</v>
      </c>
      <c r="C358" s="16" t="s">
        <v>607</v>
      </c>
      <c r="D358" s="16" t="s">
        <v>607</v>
      </c>
      <c r="E358" s="16" t="s">
        <v>1915</v>
      </c>
      <c r="F358" s="16" t="s">
        <v>1723</v>
      </c>
      <c r="G358" s="16" t="s">
        <v>1722</v>
      </c>
      <c r="H358" s="17">
        <v>240666.85264575714</v>
      </c>
      <c r="I358" s="17">
        <v>1720639.5371784677</v>
      </c>
      <c r="J358" s="17">
        <f t="shared" si="5"/>
        <v>1479972.6845327106</v>
      </c>
      <c r="K358" s="17">
        <v>1479972.6845327106</v>
      </c>
      <c r="L358" s="19" t="s">
        <v>1529</v>
      </c>
      <c r="M358" s="19" t="s">
        <v>1645</v>
      </c>
      <c r="N358" s="17">
        <v>0</v>
      </c>
    </row>
    <row r="359" spans="1:14">
      <c r="A359" s="16" t="s">
        <v>1570</v>
      </c>
      <c r="B359" s="16" t="s">
        <v>1914</v>
      </c>
      <c r="C359" s="16" t="s">
        <v>1569</v>
      </c>
      <c r="D359" s="16" t="s">
        <v>1569</v>
      </c>
      <c r="E359" s="16" t="s">
        <v>1913</v>
      </c>
      <c r="F359" s="16" t="s">
        <v>1723</v>
      </c>
      <c r="G359" s="16" t="s">
        <v>1722</v>
      </c>
      <c r="H359" s="17">
        <v>270734.36346709623</v>
      </c>
      <c r="I359" s="17">
        <v>388338.52451004105</v>
      </c>
      <c r="J359" s="17">
        <f t="shared" si="5"/>
        <v>117604.16104294482</v>
      </c>
      <c r="K359" s="17">
        <v>117604.16104294479</v>
      </c>
      <c r="L359" s="19" t="s">
        <v>226</v>
      </c>
      <c r="M359" s="19" t="s">
        <v>1538</v>
      </c>
      <c r="N359" s="17">
        <v>0</v>
      </c>
    </row>
    <row r="360" spans="1:14">
      <c r="A360" s="16" t="s">
        <v>1348</v>
      </c>
      <c r="B360" s="16" t="s">
        <v>1912</v>
      </c>
      <c r="C360" s="16" t="s">
        <v>1347</v>
      </c>
      <c r="D360" s="16" t="s">
        <v>1347</v>
      </c>
      <c r="E360" s="16" t="s">
        <v>1911</v>
      </c>
      <c r="F360" s="16" t="s">
        <v>1723</v>
      </c>
      <c r="G360" s="16" t="s">
        <v>1722</v>
      </c>
      <c r="H360" s="17">
        <v>1808347.9882718497</v>
      </c>
      <c r="I360" s="17">
        <v>4972820.8057215139</v>
      </c>
      <c r="J360" s="17">
        <f t="shared" si="5"/>
        <v>3164472.8174496642</v>
      </c>
      <c r="K360" s="17">
        <v>3164472.8174496642</v>
      </c>
      <c r="L360" s="19" t="s">
        <v>226</v>
      </c>
      <c r="M360" s="19" t="s">
        <v>304</v>
      </c>
      <c r="N360" s="17">
        <v>0</v>
      </c>
    </row>
    <row r="361" spans="1:14">
      <c r="A361" s="16" t="s">
        <v>1910</v>
      </c>
      <c r="B361" s="16" t="s">
        <v>1909</v>
      </c>
      <c r="C361" s="16" t="s">
        <v>1908</v>
      </c>
      <c r="D361" s="16" t="s">
        <v>1908</v>
      </c>
      <c r="E361" s="16" t="s">
        <v>1907</v>
      </c>
      <c r="F361" s="16" t="s">
        <v>1723</v>
      </c>
      <c r="G361" s="16" t="s">
        <v>1722</v>
      </c>
      <c r="H361" s="17">
        <v>967250.76035423484</v>
      </c>
      <c r="I361" s="17">
        <v>2309355.1787434965</v>
      </c>
      <c r="J361" s="17">
        <f t="shared" si="5"/>
        <v>1342104.4183892617</v>
      </c>
      <c r="K361" s="17">
        <v>1342104.4183892617</v>
      </c>
      <c r="L361" s="19" t="s">
        <v>226</v>
      </c>
      <c r="M361" s="19" t="s">
        <v>304</v>
      </c>
      <c r="N361" s="17">
        <v>0</v>
      </c>
    </row>
    <row r="362" spans="1:14">
      <c r="A362" s="16" t="s">
        <v>421</v>
      </c>
      <c r="B362" s="16" t="s">
        <v>1906</v>
      </c>
      <c r="C362" s="16" t="s">
        <v>420</v>
      </c>
      <c r="D362" s="16" t="s">
        <v>420</v>
      </c>
      <c r="E362" s="16" t="s">
        <v>1905</v>
      </c>
      <c r="F362" s="16" t="s">
        <v>1723</v>
      </c>
      <c r="G362" s="16" t="s">
        <v>1722</v>
      </c>
      <c r="H362" s="17">
        <v>4747.4403560765813</v>
      </c>
      <c r="I362" s="17">
        <v>11232.553443324903</v>
      </c>
      <c r="J362" s="17">
        <f t="shared" si="5"/>
        <v>6485.1130872483218</v>
      </c>
      <c r="K362" s="17">
        <v>6485.1130872483218</v>
      </c>
      <c r="L362" s="19" t="s">
        <v>226</v>
      </c>
      <c r="M362" s="19" t="s">
        <v>304</v>
      </c>
      <c r="N362" s="17">
        <v>0</v>
      </c>
    </row>
    <row r="363" spans="1:14">
      <c r="A363" s="16" t="s">
        <v>424</v>
      </c>
      <c r="B363" s="16" t="s">
        <v>1904</v>
      </c>
      <c r="C363" s="16" t="s">
        <v>423</v>
      </c>
      <c r="D363" s="16" t="s">
        <v>423</v>
      </c>
      <c r="E363" s="16" t="s">
        <v>1903</v>
      </c>
      <c r="F363" s="16" t="s">
        <v>1723</v>
      </c>
      <c r="G363" s="16" t="s">
        <v>1722</v>
      </c>
      <c r="H363" s="17">
        <v>1178213.1960704213</v>
      </c>
      <c r="I363" s="17">
        <v>1498273.2254999515</v>
      </c>
      <c r="J363" s="17">
        <f t="shared" si="5"/>
        <v>320060.02942953026</v>
      </c>
      <c r="K363" s="17">
        <v>320060.0294295302</v>
      </c>
      <c r="L363" s="19" t="s">
        <v>226</v>
      </c>
      <c r="M363" s="19" t="s">
        <v>304</v>
      </c>
      <c r="N363" s="17">
        <v>0</v>
      </c>
    </row>
    <row r="364" spans="1:14">
      <c r="A364" s="16" t="s">
        <v>427</v>
      </c>
      <c r="B364" s="16" t="s">
        <v>1902</v>
      </c>
      <c r="C364" s="16" t="s">
        <v>426</v>
      </c>
      <c r="D364" s="16" t="s">
        <v>426</v>
      </c>
      <c r="E364" s="16" t="s">
        <v>1901</v>
      </c>
      <c r="F364" s="16" t="s">
        <v>1723</v>
      </c>
      <c r="G364" s="16" t="s">
        <v>1722</v>
      </c>
      <c r="H364" s="17">
        <v>-89519.994435289758</v>
      </c>
      <c r="I364" s="17">
        <v>167049.86556471023</v>
      </c>
      <c r="J364" s="17">
        <f t="shared" si="5"/>
        <v>256569.86</v>
      </c>
      <c r="K364" s="17">
        <v>256569.86</v>
      </c>
      <c r="L364" s="19" t="s">
        <v>1529</v>
      </c>
      <c r="M364" s="19" t="s">
        <v>1223</v>
      </c>
      <c r="N364" s="17">
        <v>0</v>
      </c>
    </row>
    <row r="365" spans="1:14">
      <c r="A365" s="16" t="s">
        <v>415</v>
      </c>
      <c r="B365" s="16" t="s">
        <v>1900</v>
      </c>
      <c r="C365" s="16" t="s">
        <v>414</v>
      </c>
      <c r="D365" s="16" t="s">
        <v>414</v>
      </c>
      <c r="E365" s="16" t="s">
        <v>1899</v>
      </c>
      <c r="F365" s="16" t="s">
        <v>1723</v>
      </c>
      <c r="G365" s="16" t="s">
        <v>1722</v>
      </c>
      <c r="H365" s="17">
        <v>1689592.4776647012</v>
      </c>
      <c r="I365" s="17">
        <v>3585580.9938056408</v>
      </c>
      <c r="J365" s="17">
        <f t="shared" si="5"/>
        <v>1895988.5161409397</v>
      </c>
      <c r="K365" s="17">
        <v>1895988.5161409397</v>
      </c>
      <c r="L365" s="19" t="s">
        <v>226</v>
      </c>
      <c r="M365" s="19" t="s">
        <v>304</v>
      </c>
      <c r="N365" s="17">
        <v>0</v>
      </c>
    </row>
    <row r="366" spans="1:14">
      <c r="A366" s="16" t="s">
        <v>1898</v>
      </c>
      <c r="B366" s="16" t="s">
        <v>1897</v>
      </c>
      <c r="C366" s="16" t="s">
        <v>1896</v>
      </c>
      <c r="D366" s="16" t="s">
        <v>1896</v>
      </c>
      <c r="E366" s="16" t="s">
        <v>1895</v>
      </c>
      <c r="F366" s="16" t="s">
        <v>1723</v>
      </c>
      <c r="G366" s="16" t="s">
        <v>1722</v>
      </c>
      <c r="H366" s="17">
        <v>557.78673849002462</v>
      </c>
      <c r="I366" s="17">
        <v>6405.1088459280409</v>
      </c>
      <c r="J366" s="17">
        <f t="shared" si="5"/>
        <v>5847.3221074380162</v>
      </c>
      <c r="K366" s="17">
        <v>5847.3221074380162</v>
      </c>
      <c r="L366" s="19" t="s">
        <v>1529</v>
      </c>
      <c r="M366" s="19" t="s">
        <v>231</v>
      </c>
      <c r="N366" s="17">
        <v>0</v>
      </c>
    </row>
    <row r="367" spans="1:14">
      <c r="A367" s="16" t="s">
        <v>1070</v>
      </c>
      <c r="B367" s="16" t="s">
        <v>1894</v>
      </c>
      <c r="C367" s="16" t="s">
        <v>1069</v>
      </c>
      <c r="D367" s="16" t="s">
        <v>1069</v>
      </c>
      <c r="E367" s="16" t="s">
        <v>1893</v>
      </c>
      <c r="F367" s="16" t="s">
        <v>1719</v>
      </c>
      <c r="G367" s="16" t="s">
        <v>1722</v>
      </c>
      <c r="H367" s="17">
        <v>-79462.977459652815</v>
      </c>
      <c r="I367" s="17">
        <v>611980.77455789107</v>
      </c>
      <c r="J367" s="17">
        <f t="shared" si="5"/>
        <v>691443.75201754388</v>
      </c>
      <c r="K367" s="17">
        <v>691443.75201754388</v>
      </c>
      <c r="L367" s="19" t="s">
        <v>1620</v>
      </c>
      <c r="M367" s="19" t="s">
        <v>1574</v>
      </c>
      <c r="N367" s="17">
        <v>0</v>
      </c>
    </row>
    <row r="368" spans="1:14">
      <c r="A368" s="16" t="s">
        <v>1892</v>
      </c>
      <c r="B368" s="16" t="s">
        <v>1891</v>
      </c>
      <c r="C368" s="16" t="s">
        <v>1890</v>
      </c>
      <c r="D368" s="16" t="s">
        <v>1890</v>
      </c>
      <c r="E368" s="16" t="s">
        <v>1889</v>
      </c>
      <c r="F368" s="16" t="s">
        <v>1719</v>
      </c>
      <c r="G368" s="16" t="s">
        <v>1722</v>
      </c>
      <c r="H368" s="17">
        <v>12038.984538788318</v>
      </c>
      <c r="I368" s="17">
        <v>44355.410538788317</v>
      </c>
      <c r="J368" s="17">
        <f t="shared" si="5"/>
        <v>32316.425999999999</v>
      </c>
      <c r="K368" s="17">
        <v>32316.425999999999</v>
      </c>
      <c r="L368" s="19" t="s">
        <v>1620</v>
      </c>
      <c r="M368" s="19" t="s">
        <v>231</v>
      </c>
      <c r="N368" s="17">
        <v>0</v>
      </c>
    </row>
    <row r="369" spans="1:14">
      <c r="A369" s="16" t="s">
        <v>1088</v>
      </c>
      <c r="B369" s="16" t="s">
        <v>1888</v>
      </c>
      <c r="C369" s="16" t="s">
        <v>1087</v>
      </c>
      <c r="D369" s="16" t="s">
        <v>1087</v>
      </c>
      <c r="E369" s="16" t="s">
        <v>1887</v>
      </c>
      <c r="F369" s="16" t="s">
        <v>1719</v>
      </c>
      <c r="G369" s="16" t="s">
        <v>1718</v>
      </c>
      <c r="H369" s="17">
        <v>15515.697076208413</v>
      </c>
      <c r="I369" s="17">
        <v>33753.423076208412</v>
      </c>
      <c r="J369" s="17">
        <f t="shared" si="5"/>
        <v>18237.725999999999</v>
      </c>
      <c r="K369" s="17">
        <v>18237.725999999999</v>
      </c>
      <c r="L369" s="19" t="s">
        <v>1620</v>
      </c>
      <c r="M369" s="19" t="s">
        <v>231</v>
      </c>
      <c r="N369" s="17">
        <v>0</v>
      </c>
    </row>
    <row r="370" spans="1:14">
      <c r="A370" s="16" t="s">
        <v>1091</v>
      </c>
      <c r="B370" s="16" t="s">
        <v>1886</v>
      </c>
      <c r="C370" s="16" t="s">
        <v>1090</v>
      </c>
      <c r="D370" s="16" t="s">
        <v>1090</v>
      </c>
      <c r="E370" s="16" t="s">
        <v>1885</v>
      </c>
      <c r="F370" s="16" t="s">
        <v>1719</v>
      </c>
      <c r="G370" s="16" t="s">
        <v>1718</v>
      </c>
      <c r="H370" s="17">
        <v>26701.957186066255</v>
      </c>
      <c r="I370" s="17">
        <v>66742.719219964565</v>
      </c>
      <c r="J370" s="17">
        <f t="shared" si="5"/>
        <v>40040.762033898311</v>
      </c>
      <c r="K370" s="17">
        <v>40040.762033898311</v>
      </c>
      <c r="L370" s="19" t="s">
        <v>1620</v>
      </c>
      <c r="M370" s="19" t="s">
        <v>304</v>
      </c>
      <c r="N370" s="17">
        <v>0</v>
      </c>
    </row>
    <row r="371" spans="1:14">
      <c r="A371" s="16" t="s">
        <v>1094</v>
      </c>
      <c r="B371" s="16" t="s">
        <v>1884</v>
      </c>
      <c r="C371" s="16" t="s">
        <v>1093</v>
      </c>
      <c r="D371" s="16" t="s">
        <v>1093</v>
      </c>
      <c r="E371" s="16" t="s">
        <v>1883</v>
      </c>
      <c r="F371" s="16" t="s">
        <v>1719</v>
      </c>
      <c r="G371" s="16" t="s">
        <v>1718</v>
      </c>
      <c r="H371" s="17">
        <v>37962.117217462619</v>
      </c>
      <c r="I371" s="17">
        <v>56157.693884129287</v>
      </c>
      <c r="J371" s="17">
        <f t="shared" si="5"/>
        <v>18195.576666666668</v>
      </c>
      <c r="K371" s="17">
        <v>18195.576666666668</v>
      </c>
      <c r="L371" s="19" t="s">
        <v>1620</v>
      </c>
      <c r="M371" s="19" t="s">
        <v>1593</v>
      </c>
      <c r="N371" s="17">
        <v>0</v>
      </c>
    </row>
    <row r="372" spans="1:14">
      <c r="A372" s="16" t="s">
        <v>932</v>
      </c>
      <c r="B372" s="16" t="s">
        <v>1882</v>
      </c>
      <c r="C372" s="16" t="s">
        <v>931</v>
      </c>
      <c r="D372" s="16" t="s">
        <v>931</v>
      </c>
      <c r="E372" s="16" t="s">
        <v>1881</v>
      </c>
      <c r="F372" s="16" t="s">
        <v>1719</v>
      </c>
      <c r="G372" s="16" t="s">
        <v>1722</v>
      </c>
      <c r="H372" s="17">
        <v>27532446.547965311</v>
      </c>
      <c r="I372" s="17">
        <v>50780332.539631978</v>
      </c>
      <c r="J372" s="17">
        <f t="shared" si="5"/>
        <v>23247885.991666667</v>
      </c>
      <c r="K372" s="17">
        <v>23247885.991666667</v>
      </c>
      <c r="L372" s="19" t="s">
        <v>1667</v>
      </c>
      <c r="M372" s="19" t="s">
        <v>1404</v>
      </c>
      <c r="N372" s="17">
        <v>0</v>
      </c>
    </row>
    <row r="373" spans="1:14">
      <c r="A373" s="16" t="s">
        <v>41</v>
      </c>
      <c r="B373" s="16" t="s">
        <v>1880</v>
      </c>
      <c r="C373" s="16" t="s">
        <v>1625</v>
      </c>
      <c r="D373" s="16" t="s">
        <v>1625</v>
      </c>
      <c r="E373" s="16" t="s">
        <v>1879</v>
      </c>
      <c r="F373" s="16" t="s">
        <v>1723</v>
      </c>
      <c r="G373" s="16" t="s">
        <v>1722</v>
      </c>
      <c r="H373" s="17">
        <v>461436.48474763928</v>
      </c>
      <c r="I373" s="17">
        <v>816184.59873498103</v>
      </c>
      <c r="J373" s="17">
        <f t="shared" si="5"/>
        <v>354748.11398734176</v>
      </c>
      <c r="K373" s="17">
        <v>354748.11398734176</v>
      </c>
      <c r="L373" s="19" t="s">
        <v>226</v>
      </c>
      <c r="M373" s="19" t="s">
        <v>227</v>
      </c>
      <c r="N373" s="17">
        <v>0</v>
      </c>
    </row>
    <row r="374" spans="1:14">
      <c r="A374" s="16" t="s">
        <v>1878</v>
      </c>
      <c r="B374" s="16" t="s">
        <v>1877</v>
      </c>
      <c r="C374" s="16" t="s">
        <v>1688</v>
      </c>
      <c r="D374" s="16" t="s">
        <v>1688</v>
      </c>
      <c r="E374" s="16" t="s">
        <v>1874</v>
      </c>
      <c r="F374" s="16" t="s">
        <v>1723</v>
      </c>
      <c r="G374" s="16" t="s">
        <v>1722</v>
      </c>
      <c r="H374" s="17">
        <v>6862331.4500696473</v>
      </c>
      <c r="I374" s="17">
        <v>23019385.36706965</v>
      </c>
      <c r="J374" s="17">
        <f t="shared" si="5"/>
        <v>16157053.917000003</v>
      </c>
      <c r="K374" s="17">
        <v>16157053.917000003</v>
      </c>
      <c r="L374" s="19" t="s">
        <v>226</v>
      </c>
      <c r="M374" s="19" t="s">
        <v>1210</v>
      </c>
      <c r="N374" s="17">
        <v>0</v>
      </c>
    </row>
    <row r="375" spans="1:14">
      <c r="A375" s="16" t="s">
        <v>1099</v>
      </c>
      <c r="B375" s="16" t="s">
        <v>1876</v>
      </c>
      <c r="C375" s="16" t="s">
        <v>1098</v>
      </c>
      <c r="D375" s="16" t="s">
        <v>1098</v>
      </c>
      <c r="E375" s="16" t="s">
        <v>1874</v>
      </c>
      <c r="F375" s="16" t="s">
        <v>1723</v>
      </c>
      <c r="G375" s="16" t="s">
        <v>1722</v>
      </c>
      <c r="H375" s="17">
        <v>3400332.9827587809</v>
      </c>
      <c r="I375" s="17">
        <v>13218527.97775878</v>
      </c>
      <c r="J375" s="17">
        <f t="shared" si="5"/>
        <v>9818194.9949999992</v>
      </c>
      <c r="K375" s="17">
        <v>9818194.9949999992</v>
      </c>
      <c r="L375" s="19" t="s">
        <v>226</v>
      </c>
      <c r="M375" s="19" t="s">
        <v>1210</v>
      </c>
      <c r="N375" s="17">
        <v>0</v>
      </c>
    </row>
    <row r="376" spans="1:14">
      <c r="A376" s="16" t="s">
        <v>1102</v>
      </c>
      <c r="B376" s="16" t="s">
        <v>1875</v>
      </c>
      <c r="C376" s="16" t="s">
        <v>1101</v>
      </c>
      <c r="D376" s="16" t="s">
        <v>1101</v>
      </c>
      <c r="E376" s="16" t="s">
        <v>1874</v>
      </c>
      <c r="F376" s="16" t="s">
        <v>1723</v>
      </c>
      <c r="G376" s="16" t="s">
        <v>1722</v>
      </c>
      <c r="H376" s="17">
        <v>380279.63081148488</v>
      </c>
      <c r="I376" s="17">
        <v>1135954.4508114848</v>
      </c>
      <c r="J376" s="17">
        <f t="shared" si="5"/>
        <v>755674.82</v>
      </c>
      <c r="K376" s="17">
        <v>755674.82</v>
      </c>
      <c r="L376" s="19" t="s">
        <v>1735</v>
      </c>
      <c r="M376" s="19" t="s">
        <v>1210</v>
      </c>
      <c r="N376" s="17">
        <v>0</v>
      </c>
    </row>
    <row r="377" spans="1:14">
      <c r="A377" s="16" t="s">
        <v>1105</v>
      </c>
      <c r="B377" s="16" t="s">
        <v>1873</v>
      </c>
      <c r="C377" s="16" t="s">
        <v>1104</v>
      </c>
      <c r="D377" s="16" t="s">
        <v>1104</v>
      </c>
      <c r="E377" s="16" t="s">
        <v>1872</v>
      </c>
      <c r="F377" s="16" t="s">
        <v>1719</v>
      </c>
      <c r="G377" s="16" t="s">
        <v>1722</v>
      </c>
      <c r="H377" s="17">
        <v>612766.4807282791</v>
      </c>
      <c r="I377" s="17">
        <v>860576.05739494576</v>
      </c>
      <c r="J377" s="17">
        <f t="shared" si="5"/>
        <v>247809.57666666666</v>
      </c>
      <c r="K377" s="17">
        <v>247809.57666666663</v>
      </c>
      <c r="L377" s="19" t="s">
        <v>1620</v>
      </c>
      <c r="M377" s="19" t="s">
        <v>1593</v>
      </c>
      <c r="N377" s="17">
        <v>0</v>
      </c>
    </row>
    <row r="378" spans="1:14">
      <c r="A378" s="16" t="s">
        <v>430</v>
      </c>
      <c r="B378" s="16" t="s">
        <v>1871</v>
      </c>
      <c r="C378" s="16" t="s">
        <v>429</v>
      </c>
      <c r="D378" s="16" t="s">
        <v>429</v>
      </c>
      <c r="E378" s="16" t="s">
        <v>1870</v>
      </c>
      <c r="F378" s="16" t="s">
        <v>1723</v>
      </c>
      <c r="G378" s="16" t="s">
        <v>1722</v>
      </c>
      <c r="H378" s="17">
        <v>81159918.159933656</v>
      </c>
      <c r="I378" s="17">
        <v>325811609.47993368</v>
      </c>
      <c r="J378" s="17">
        <f t="shared" si="5"/>
        <v>244651691.32000002</v>
      </c>
      <c r="K378" s="17">
        <v>244651691.32000002</v>
      </c>
      <c r="L378" s="19" t="s">
        <v>1824</v>
      </c>
      <c r="M378" s="19" t="s">
        <v>304</v>
      </c>
      <c r="N378" s="17">
        <v>0</v>
      </c>
    </row>
    <row r="379" spans="1:14">
      <c r="A379" s="16" t="s">
        <v>1869</v>
      </c>
      <c r="B379" s="16" t="s">
        <v>1868</v>
      </c>
      <c r="C379" s="16" t="s">
        <v>1867</v>
      </c>
      <c r="D379" s="16" t="s">
        <v>1867</v>
      </c>
      <c r="E379" s="16" t="s">
        <v>1866</v>
      </c>
      <c r="F379" s="16" t="s">
        <v>1723</v>
      </c>
      <c r="G379" s="16" t="s">
        <v>1722</v>
      </c>
      <c r="H379" s="17">
        <v>28487.276988144873</v>
      </c>
      <c r="I379" s="17">
        <v>33200.046988144873</v>
      </c>
      <c r="J379" s="17">
        <f t="shared" si="5"/>
        <v>4712.7700000000004</v>
      </c>
      <c r="K379" s="17">
        <v>4712.7700000000004</v>
      </c>
      <c r="L379" s="19">
        <v>0</v>
      </c>
      <c r="M379" s="19">
        <v>0</v>
      </c>
      <c r="N379" s="17">
        <v>0</v>
      </c>
    </row>
    <row r="380" spans="1:14">
      <c r="A380" s="16" t="s">
        <v>1865</v>
      </c>
      <c r="B380" s="16" t="s">
        <v>1864</v>
      </c>
      <c r="C380" s="16" t="s">
        <v>1863</v>
      </c>
      <c r="D380" s="16" t="s">
        <v>1863</v>
      </c>
      <c r="E380" s="16" t="s">
        <v>1862</v>
      </c>
      <c r="F380" s="16" t="s">
        <v>1723</v>
      </c>
      <c r="G380" s="16" t="s">
        <v>1722</v>
      </c>
      <c r="H380" s="17">
        <v>30852.356941786071</v>
      </c>
      <c r="I380" s="17">
        <v>42727.356941786071</v>
      </c>
      <c r="J380" s="17">
        <f t="shared" si="5"/>
        <v>11875</v>
      </c>
      <c r="K380" s="17">
        <v>11875</v>
      </c>
      <c r="L380" s="19" t="s">
        <v>1735</v>
      </c>
      <c r="M380" s="19" t="s">
        <v>1404</v>
      </c>
      <c r="N380" s="17">
        <v>0</v>
      </c>
    </row>
    <row r="381" spans="1:14">
      <c r="A381" s="16" t="s">
        <v>1108</v>
      </c>
      <c r="B381" s="16" t="s">
        <v>1861</v>
      </c>
      <c r="C381" s="16" t="s">
        <v>1107</v>
      </c>
      <c r="D381" s="16" t="s">
        <v>1107</v>
      </c>
      <c r="E381" s="16" t="s">
        <v>1860</v>
      </c>
      <c r="F381" s="16" t="s">
        <v>1723</v>
      </c>
      <c r="G381" s="16" t="s">
        <v>1722</v>
      </c>
      <c r="H381" s="17">
        <v>3234154.3929513413</v>
      </c>
      <c r="I381" s="17">
        <v>9623202.7212846745</v>
      </c>
      <c r="J381" s="17">
        <f t="shared" si="5"/>
        <v>6389048.3283333331</v>
      </c>
      <c r="K381" s="17">
        <v>6389048.3283333331</v>
      </c>
      <c r="L381" s="19" t="s">
        <v>226</v>
      </c>
      <c r="M381" s="19" t="s">
        <v>1404</v>
      </c>
      <c r="N381" s="17">
        <v>0</v>
      </c>
    </row>
    <row r="382" spans="1:14">
      <c r="A382" s="16" t="s">
        <v>1111</v>
      </c>
      <c r="B382" s="16" t="s">
        <v>1859</v>
      </c>
      <c r="C382" s="16" t="s">
        <v>1110</v>
      </c>
      <c r="D382" s="16" t="s">
        <v>1110</v>
      </c>
      <c r="E382" s="16" t="s">
        <v>1858</v>
      </c>
      <c r="F382" s="16" t="s">
        <v>1723</v>
      </c>
      <c r="G382" s="16" t="s">
        <v>1722</v>
      </c>
      <c r="H382" s="17">
        <v>879857.49672845798</v>
      </c>
      <c r="I382" s="17">
        <v>2131890.9030920942</v>
      </c>
      <c r="J382" s="17">
        <f t="shared" si="5"/>
        <v>1252033.4063636363</v>
      </c>
      <c r="K382" s="17">
        <v>1252033.4063636363</v>
      </c>
      <c r="L382" s="19" t="s">
        <v>226</v>
      </c>
      <c r="M382" s="19" t="s">
        <v>1404</v>
      </c>
      <c r="N382" s="17">
        <v>0</v>
      </c>
    </row>
    <row r="383" spans="1:14">
      <c r="A383" s="16" t="s">
        <v>1114</v>
      </c>
      <c r="B383" s="16" t="s">
        <v>1857</v>
      </c>
      <c r="C383" s="16" t="s">
        <v>1113</v>
      </c>
      <c r="D383" s="16" t="s">
        <v>1113</v>
      </c>
      <c r="E383" s="16" t="s">
        <v>1856</v>
      </c>
      <c r="F383" s="16" t="s">
        <v>1723</v>
      </c>
      <c r="G383" s="16" t="s">
        <v>1722</v>
      </c>
      <c r="H383" s="17">
        <v>207845.96630567726</v>
      </c>
      <c r="I383" s="17">
        <v>495529.46039658634</v>
      </c>
      <c r="J383" s="17">
        <f t="shared" si="5"/>
        <v>287683.49409090908</v>
      </c>
      <c r="K383" s="17">
        <v>287683.49409090908</v>
      </c>
      <c r="L383" s="19" t="s">
        <v>226</v>
      </c>
      <c r="M383" s="19" t="s">
        <v>1404</v>
      </c>
      <c r="N383" s="17">
        <v>0</v>
      </c>
    </row>
    <row r="384" spans="1:14">
      <c r="A384" s="16" t="s">
        <v>1117</v>
      </c>
      <c r="B384" s="16" t="s">
        <v>1855</v>
      </c>
      <c r="C384" s="16" t="s">
        <v>1116</v>
      </c>
      <c r="D384" s="16" t="s">
        <v>1116</v>
      </c>
      <c r="E384" s="16" t="s">
        <v>1854</v>
      </c>
      <c r="F384" s="16" t="s">
        <v>1723</v>
      </c>
      <c r="G384" s="16" t="s">
        <v>1722</v>
      </c>
      <c r="H384" s="17">
        <v>479348.26263214252</v>
      </c>
      <c r="I384" s="17">
        <v>1689597.4486927486</v>
      </c>
      <c r="J384" s="17">
        <f t="shared" si="5"/>
        <v>1210249.186060606</v>
      </c>
      <c r="K384" s="17">
        <v>1210249.186060606</v>
      </c>
      <c r="L384" s="19" t="s">
        <v>226</v>
      </c>
      <c r="M384" s="19" t="s">
        <v>1404</v>
      </c>
      <c r="N384" s="17">
        <v>0</v>
      </c>
    </row>
    <row r="385" spans="1:14">
      <c r="A385" s="16" t="s">
        <v>1120</v>
      </c>
      <c r="B385" s="16" t="s">
        <v>1853</v>
      </c>
      <c r="C385" s="16" t="s">
        <v>1119</v>
      </c>
      <c r="D385" s="16" t="s">
        <v>1119</v>
      </c>
      <c r="E385" s="16" t="s">
        <v>1852</v>
      </c>
      <c r="F385" s="16" t="s">
        <v>1723</v>
      </c>
      <c r="G385" s="16" t="s">
        <v>1722</v>
      </c>
      <c r="H385" s="17">
        <v>7406555.669880081</v>
      </c>
      <c r="I385" s="17">
        <v>34983110.85427402</v>
      </c>
      <c r="J385" s="17">
        <f t="shared" si="5"/>
        <v>27576555.184393939</v>
      </c>
      <c r="K385" s="17">
        <v>27576555.184393939</v>
      </c>
      <c r="L385" s="19" t="s">
        <v>226</v>
      </c>
      <c r="M385" s="19" t="s">
        <v>1404</v>
      </c>
      <c r="N385" s="17">
        <v>0</v>
      </c>
    </row>
    <row r="386" spans="1:14">
      <c r="A386" s="16" t="s">
        <v>1851</v>
      </c>
      <c r="B386" s="16" t="s">
        <v>1850</v>
      </c>
      <c r="C386" s="16" t="s">
        <v>1698</v>
      </c>
      <c r="D386" s="16" t="s">
        <v>1698</v>
      </c>
      <c r="E386" s="16" t="s">
        <v>1849</v>
      </c>
      <c r="F386" s="16" t="s">
        <v>1723</v>
      </c>
      <c r="G386" s="16" t="s">
        <v>1722</v>
      </c>
      <c r="H386" s="17">
        <v>1849622.3874882041</v>
      </c>
      <c r="I386" s="17">
        <v>6209309.1235488094</v>
      </c>
      <c r="J386" s="17">
        <f t="shared" si="5"/>
        <v>4359686.7360606054</v>
      </c>
      <c r="K386" s="17">
        <v>4359686.7360606054</v>
      </c>
      <c r="L386" s="19" t="s">
        <v>226</v>
      </c>
      <c r="M386" s="19" t="s">
        <v>1404</v>
      </c>
      <c r="N386" s="17">
        <v>0</v>
      </c>
    </row>
    <row r="387" spans="1:14">
      <c r="A387" s="16" t="s">
        <v>1123</v>
      </c>
      <c r="B387" s="16" t="s">
        <v>1848</v>
      </c>
      <c r="C387" s="16" t="s">
        <v>1122</v>
      </c>
      <c r="D387" s="16" t="s">
        <v>1122</v>
      </c>
      <c r="E387" s="16" t="s">
        <v>1847</v>
      </c>
      <c r="F387" s="16" t="s">
        <v>1723</v>
      </c>
      <c r="G387" s="16" t="s">
        <v>1722</v>
      </c>
      <c r="H387" s="17">
        <v>2489371.9303170033</v>
      </c>
      <c r="I387" s="17">
        <v>8463017.982892761</v>
      </c>
      <c r="J387" s="17">
        <f t="shared" ref="J387:J441" si="6">I387-H387</f>
        <v>5973646.0525757577</v>
      </c>
      <c r="K387" s="17">
        <v>5973646.0525757577</v>
      </c>
      <c r="L387" s="19" t="s">
        <v>226</v>
      </c>
      <c r="M387" s="19" t="s">
        <v>1404</v>
      </c>
      <c r="N387" s="17">
        <v>0</v>
      </c>
    </row>
    <row r="388" spans="1:14">
      <c r="A388" s="16" t="s">
        <v>1126</v>
      </c>
      <c r="B388" s="16" t="s">
        <v>1846</v>
      </c>
      <c r="C388" s="16" t="s">
        <v>1125</v>
      </c>
      <c r="D388" s="16" t="s">
        <v>1125</v>
      </c>
      <c r="E388" s="16" t="s">
        <v>1845</v>
      </c>
      <c r="F388" s="16" t="s">
        <v>1723</v>
      </c>
      <c r="G388" s="16" t="s">
        <v>1722</v>
      </c>
      <c r="H388" s="17">
        <v>16758.078961175401</v>
      </c>
      <c r="I388" s="17">
        <v>1048845.408127842</v>
      </c>
      <c r="J388" s="17">
        <f t="shared" si="6"/>
        <v>1032087.3291666666</v>
      </c>
      <c r="K388" s="17">
        <v>1032087.3291666666</v>
      </c>
      <c r="L388" s="19" t="s">
        <v>1529</v>
      </c>
      <c r="M388" s="19" t="s">
        <v>1538</v>
      </c>
      <c r="N388" s="17">
        <v>0</v>
      </c>
    </row>
    <row r="389" spans="1:14">
      <c r="A389" s="16" t="s">
        <v>1129</v>
      </c>
      <c r="B389" s="16" t="s">
        <v>1844</v>
      </c>
      <c r="C389" s="16" t="s">
        <v>1128</v>
      </c>
      <c r="D389" s="16" t="s">
        <v>1128</v>
      </c>
      <c r="E389" s="16" t="s">
        <v>1843</v>
      </c>
      <c r="F389" s="16" t="s">
        <v>1723</v>
      </c>
      <c r="G389" s="16" t="s">
        <v>1722</v>
      </c>
      <c r="H389" s="17">
        <v>2412747.050406456</v>
      </c>
      <c r="I389" s="17">
        <v>7525830.633436759</v>
      </c>
      <c r="J389" s="17">
        <f t="shared" si="6"/>
        <v>5113083.583030303</v>
      </c>
      <c r="K389" s="17">
        <v>5113083.583030303</v>
      </c>
      <c r="L389" s="19" t="s">
        <v>226</v>
      </c>
      <c r="M389" s="19" t="s">
        <v>1404</v>
      </c>
      <c r="N389" s="17">
        <v>0</v>
      </c>
    </row>
    <row r="390" spans="1:14">
      <c r="A390" s="16" t="s">
        <v>433</v>
      </c>
      <c r="B390" s="16" t="s">
        <v>1842</v>
      </c>
      <c r="C390" s="16" t="s">
        <v>432</v>
      </c>
      <c r="D390" s="16" t="s">
        <v>432</v>
      </c>
      <c r="E390" s="16" t="s">
        <v>1841</v>
      </c>
      <c r="F390" s="16" t="s">
        <v>1723</v>
      </c>
      <c r="G390" s="16" t="s">
        <v>1722</v>
      </c>
      <c r="H390" s="17">
        <v>766828.81433736277</v>
      </c>
      <c r="I390" s="17">
        <v>1662894.0192740716</v>
      </c>
      <c r="J390" s="17">
        <f t="shared" si="6"/>
        <v>896065.20493670879</v>
      </c>
      <c r="K390" s="17">
        <v>896065.20493670879</v>
      </c>
      <c r="L390" s="19" t="s">
        <v>226</v>
      </c>
      <c r="M390" s="19" t="s">
        <v>227</v>
      </c>
      <c r="N390" s="17">
        <v>0</v>
      </c>
    </row>
    <row r="391" spans="1:14">
      <c r="A391" s="16" t="s">
        <v>1135</v>
      </c>
      <c r="B391" s="16" t="s">
        <v>1840</v>
      </c>
      <c r="C391" s="16" t="s">
        <v>1134</v>
      </c>
      <c r="D391" s="16" t="s">
        <v>1134</v>
      </c>
      <c r="E391" s="16" t="s">
        <v>1839</v>
      </c>
      <c r="F391" s="16" t="s">
        <v>1723</v>
      </c>
      <c r="G391" s="16" t="s">
        <v>1722</v>
      </c>
      <c r="H391" s="17">
        <v>2999029.3498289092</v>
      </c>
      <c r="I391" s="17">
        <v>7353270.2716470901</v>
      </c>
      <c r="J391" s="17">
        <f t="shared" si="6"/>
        <v>4354240.9218181809</v>
      </c>
      <c r="K391" s="17">
        <v>4354240.9218181809</v>
      </c>
      <c r="L391" s="19" t="s">
        <v>226</v>
      </c>
      <c r="M391" s="19" t="s">
        <v>1404</v>
      </c>
      <c r="N391" s="17">
        <v>0</v>
      </c>
    </row>
    <row r="392" spans="1:14">
      <c r="A392" s="16" t="s">
        <v>1138</v>
      </c>
      <c r="B392" s="16" t="s">
        <v>1838</v>
      </c>
      <c r="C392" s="16" t="s">
        <v>1137</v>
      </c>
      <c r="D392" s="16" t="s">
        <v>1137</v>
      </c>
      <c r="E392" s="16" t="s">
        <v>1837</v>
      </c>
      <c r="F392" s="16" t="s">
        <v>1723</v>
      </c>
      <c r="G392" s="16" t="s">
        <v>1722</v>
      </c>
      <c r="H392" s="17">
        <v>232536.62099769537</v>
      </c>
      <c r="I392" s="17">
        <v>414392.55846604978</v>
      </c>
      <c r="J392" s="17">
        <f t="shared" si="6"/>
        <v>181855.93746835442</v>
      </c>
      <c r="K392" s="17">
        <v>181855.93746835442</v>
      </c>
      <c r="L392" s="19" t="s">
        <v>226</v>
      </c>
      <c r="M392" s="19" t="s">
        <v>227</v>
      </c>
      <c r="N392" s="17">
        <v>0</v>
      </c>
    </row>
    <row r="393" spans="1:14">
      <c r="A393" s="16" t="s">
        <v>487</v>
      </c>
      <c r="B393" s="16" t="s">
        <v>1836</v>
      </c>
      <c r="C393" s="16" t="s">
        <v>486</v>
      </c>
      <c r="D393" s="16" t="s">
        <v>486</v>
      </c>
      <c r="E393" s="16" t="s">
        <v>1835</v>
      </c>
      <c r="F393" s="16" t="s">
        <v>1723</v>
      </c>
      <c r="G393" s="16" t="s">
        <v>1722</v>
      </c>
      <c r="H393" s="17">
        <v>2071603.0089974003</v>
      </c>
      <c r="I393" s="17">
        <v>6378183.5793138556</v>
      </c>
      <c r="J393" s="17">
        <f t="shared" si="6"/>
        <v>4306580.5703164553</v>
      </c>
      <c r="K393" s="17">
        <v>4306580.5703164553</v>
      </c>
      <c r="L393" s="19" t="s">
        <v>226</v>
      </c>
      <c r="M393" s="19" t="s">
        <v>227</v>
      </c>
      <c r="N393" s="17">
        <v>0</v>
      </c>
    </row>
    <row r="394" spans="1:14">
      <c r="A394" s="16" t="s">
        <v>436</v>
      </c>
      <c r="B394" s="16" t="s">
        <v>1834</v>
      </c>
      <c r="C394" s="16" t="s">
        <v>435</v>
      </c>
      <c r="D394" s="16" t="s">
        <v>435</v>
      </c>
      <c r="E394" s="16" t="s">
        <v>1833</v>
      </c>
      <c r="F394" s="16" t="s">
        <v>1723</v>
      </c>
      <c r="G394" s="16" t="s">
        <v>1722</v>
      </c>
      <c r="H394" s="17">
        <v>333845.17212782474</v>
      </c>
      <c r="I394" s="17">
        <v>500092.82807719178</v>
      </c>
      <c r="J394" s="17">
        <f t="shared" si="6"/>
        <v>166247.65594936704</v>
      </c>
      <c r="K394" s="17">
        <v>166247.65594936706</v>
      </c>
      <c r="L394" s="19" t="s">
        <v>226</v>
      </c>
      <c r="M394" s="19" t="s">
        <v>227</v>
      </c>
      <c r="N394" s="17">
        <v>0</v>
      </c>
    </row>
    <row r="395" spans="1:14">
      <c r="A395" s="16" t="s">
        <v>1147</v>
      </c>
      <c r="B395" s="16" t="s">
        <v>1832</v>
      </c>
      <c r="C395" s="16" t="s">
        <v>1146</v>
      </c>
      <c r="D395" s="16" t="s">
        <v>1146</v>
      </c>
      <c r="E395" s="16" t="s">
        <v>1831</v>
      </c>
      <c r="F395" s="16" t="s">
        <v>1723</v>
      </c>
      <c r="G395" s="16" t="s">
        <v>1722</v>
      </c>
      <c r="H395" s="17">
        <v>25077.033798887747</v>
      </c>
      <c r="I395" s="17">
        <v>44549.175571039646</v>
      </c>
      <c r="J395" s="17">
        <f t="shared" si="6"/>
        <v>19472.141772151899</v>
      </c>
      <c r="K395" s="17">
        <v>19472.141772151899</v>
      </c>
      <c r="L395" s="19" t="s">
        <v>226</v>
      </c>
      <c r="M395" s="19" t="s">
        <v>227</v>
      </c>
      <c r="N395" s="17">
        <v>0</v>
      </c>
    </row>
    <row r="396" spans="1:14">
      <c r="A396" s="16" t="s">
        <v>1132</v>
      </c>
      <c r="B396" s="16" t="s">
        <v>1830</v>
      </c>
      <c r="C396" s="16" t="s">
        <v>1131</v>
      </c>
      <c r="D396" s="16" t="s">
        <v>1131</v>
      </c>
      <c r="E396" s="16" t="s">
        <v>1829</v>
      </c>
      <c r="F396" s="16" t="s">
        <v>1723</v>
      </c>
      <c r="G396" s="16" t="s">
        <v>1722</v>
      </c>
      <c r="H396" s="17">
        <v>5798996.8984623626</v>
      </c>
      <c r="I396" s="17">
        <v>23069137.401690211</v>
      </c>
      <c r="J396" s="17">
        <f t="shared" si="6"/>
        <v>17270140.503227849</v>
      </c>
      <c r="K396" s="17">
        <v>17270140.503227849</v>
      </c>
      <c r="L396" s="19" t="s">
        <v>226</v>
      </c>
      <c r="M396" s="19" t="s">
        <v>227</v>
      </c>
      <c r="N396" s="17">
        <v>0</v>
      </c>
    </row>
    <row r="397" spans="1:14">
      <c r="A397" s="16" t="s">
        <v>439</v>
      </c>
      <c r="B397" s="16" t="s">
        <v>1828</v>
      </c>
      <c r="C397" s="16" t="s">
        <v>438</v>
      </c>
      <c r="D397" s="16" t="s">
        <v>438</v>
      </c>
      <c r="E397" s="16" t="s">
        <v>1827</v>
      </c>
      <c r="F397" s="16" t="s">
        <v>1723</v>
      </c>
      <c r="G397" s="16" t="s">
        <v>1722</v>
      </c>
      <c r="H397" s="17">
        <v>502893.07392864861</v>
      </c>
      <c r="I397" s="17">
        <v>1407906.4455109271</v>
      </c>
      <c r="J397" s="17">
        <f t="shared" si="6"/>
        <v>905013.37158227852</v>
      </c>
      <c r="K397" s="17">
        <v>905013.37158227852</v>
      </c>
      <c r="L397" s="19" t="s">
        <v>226</v>
      </c>
      <c r="M397" s="19" t="s">
        <v>227</v>
      </c>
      <c r="N397" s="17">
        <v>0</v>
      </c>
    </row>
    <row r="398" spans="1:14">
      <c r="A398" s="16" t="s">
        <v>442</v>
      </c>
      <c r="B398" s="16" t="s">
        <v>1826</v>
      </c>
      <c r="C398" s="16" t="s">
        <v>441</v>
      </c>
      <c r="D398" s="16" t="s">
        <v>441</v>
      </c>
      <c r="E398" s="16" t="s">
        <v>1825</v>
      </c>
      <c r="F398" s="16" t="s">
        <v>1723</v>
      </c>
      <c r="G398" s="16" t="s">
        <v>1722</v>
      </c>
      <c r="H398" s="17">
        <v>-1844560.4128686232</v>
      </c>
      <c r="I398" s="17">
        <v>2095634.7934058867</v>
      </c>
      <c r="J398" s="17">
        <f t="shared" si="6"/>
        <v>3940195.2062745099</v>
      </c>
      <c r="K398" s="17">
        <v>3940195.2062745099</v>
      </c>
      <c r="L398" s="19" t="s">
        <v>1824</v>
      </c>
      <c r="M398" s="19" t="s">
        <v>227</v>
      </c>
      <c r="N398" s="17">
        <v>0</v>
      </c>
    </row>
    <row r="399" spans="1:14">
      <c r="A399" s="16" t="s">
        <v>445</v>
      </c>
      <c r="B399" s="16" t="s">
        <v>1823</v>
      </c>
      <c r="C399" s="16" t="s">
        <v>444</v>
      </c>
      <c r="D399" s="16" t="s">
        <v>444</v>
      </c>
      <c r="E399" s="16" t="s">
        <v>1822</v>
      </c>
      <c r="F399" s="16" t="s">
        <v>1723</v>
      </c>
      <c r="G399" s="16" t="s">
        <v>1722</v>
      </c>
      <c r="H399" s="17">
        <v>91074.550387479045</v>
      </c>
      <c r="I399" s="17">
        <v>245420.23361532713</v>
      </c>
      <c r="J399" s="17">
        <f t="shared" si="6"/>
        <v>154345.68322784809</v>
      </c>
      <c r="K399" s="17">
        <v>154345.68322784809</v>
      </c>
      <c r="L399" s="19" t="s">
        <v>226</v>
      </c>
      <c r="M399" s="19" t="s">
        <v>314</v>
      </c>
      <c r="N399" s="17">
        <v>0</v>
      </c>
    </row>
    <row r="400" spans="1:14">
      <c r="A400" s="16" t="s">
        <v>418</v>
      </c>
      <c r="B400" s="16" t="s">
        <v>1821</v>
      </c>
      <c r="C400" s="16" t="s">
        <v>417</v>
      </c>
      <c r="D400" s="16" t="s">
        <v>417</v>
      </c>
      <c r="E400" s="16" t="s">
        <v>1820</v>
      </c>
      <c r="F400" s="16" t="s">
        <v>1723</v>
      </c>
      <c r="G400" s="16" t="s">
        <v>1722</v>
      </c>
      <c r="H400" s="17">
        <v>67945.709649016877</v>
      </c>
      <c r="I400" s="17">
        <v>67945.709649016877</v>
      </c>
      <c r="J400" s="17">
        <f t="shared" si="6"/>
        <v>0</v>
      </c>
      <c r="K400" s="17">
        <v>0</v>
      </c>
      <c r="L400" s="19" t="s">
        <v>1735</v>
      </c>
      <c r="M400" s="19" t="s">
        <v>304</v>
      </c>
      <c r="N400" s="17">
        <v>0</v>
      </c>
    </row>
    <row r="401" spans="1:14">
      <c r="A401" s="16" t="s">
        <v>1153</v>
      </c>
      <c r="B401" s="16" t="s">
        <v>1819</v>
      </c>
      <c r="C401" s="16" t="s">
        <v>1152</v>
      </c>
      <c r="D401" s="16" t="s">
        <v>1152</v>
      </c>
      <c r="E401" s="16" t="s">
        <v>1818</v>
      </c>
      <c r="F401" s="16" t="s">
        <v>1723</v>
      </c>
      <c r="G401" s="16" t="s">
        <v>1722</v>
      </c>
      <c r="H401" s="17">
        <v>3043078.4589837855</v>
      </c>
      <c r="I401" s="17">
        <v>8042331.5133427596</v>
      </c>
      <c r="J401" s="17">
        <f t="shared" si="6"/>
        <v>4999253.0543589741</v>
      </c>
      <c r="K401" s="17">
        <v>4999253.0543589741</v>
      </c>
      <c r="L401" s="19" t="s">
        <v>226</v>
      </c>
      <c r="M401" s="19" t="s">
        <v>1645</v>
      </c>
      <c r="N401" s="17">
        <v>0</v>
      </c>
    </row>
    <row r="402" spans="1:14">
      <c r="A402" s="16" t="s">
        <v>1156</v>
      </c>
      <c r="B402" s="16" t="s">
        <v>1817</v>
      </c>
      <c r="C402" s="16" t="s">
        <v>1155</v>
      </c>
      <c r="D402" s="16" t="s">
        <v>1155</v>
      </c>
      <c r="E402" s="16" t="s">
        <v>1816</v>
      </c>
      <c r="F402" s="16" t="s">
        <v>1723</v>
      </c>
      <c r="G402" s="16" t="s">
        <v>1722</v>
      </c>
      <c r="H402" s="17">
        <v>10868490.613918429</v>
      </c>
      <c r="I402" s="17">
        <v>17499971.574690241</v>
      </c>
      <c r="J402" s="17">
        <f t="shared" si="6"/>
        <v>6631480.9607718121</v>
      </c>
      <c r="K402" s="17">
        <v>6631480.9607718121</v>
      </c>
      <c r="L402" s="19" t="s">
        <v>226</v>
      </c>
      <c r="M402" s="19" t="s">
        <v>304</v>
      </c>
      <c r="N402" s="17">
        <v>0</v>
      </c>
    </row>
    <row r="403" spans="1:14">
      <c r="A403" s="16" t="s">
        <v>1815</v>
      </c>
      <c r="B403" s="16" t="s">
        <v>1814</v>
      </c>
      <c r="C403" s="16" t="s">
        <v>1813</v>
      </c>
      <c r="D403" s="16" t="s">
        <v>1813</v>
      </c>
      <c r="E403" s="16" t="s">
        <v>1812</v>
      </c>
      <c r="F403" s="16" t="s">
        <v>1772</v>
      </c>
      <c r="G403" s="16" t="s">
        <v>1722</v>
      </c>
      <c r="H403" s="17">
        <v>-308363.77483372018</v>
      </c>
      <c r="I403" s="17">
        <v>12945515.98516628</v>
      </c>
      <c r="J403" s="17">
        <f t="shared" si="6"/>
        <v>13253879.76</v>
      </c>
      <c r="K403" s="17">
        <v>13253879.76</v>
      </c>
      <c r="L403" s="19" t="s">
        <v>1771</v>
      </c>
      <c r="M403" s="19" t="s">
        <v>304</v>
      </c>
      <c r="N403" s="17">
        <v>0</v>
      </c>
    </row>
    <row r="404" spans="1:14">
      <c r="A404" s="16" t="s">
        <v>1321</v>
      </c>
      <c r="B404" s="16" t="s">
        <v>1811</v>
      </c>
      <c r="C404" s="16" t="s">
        <v>1320</v>
      </c>
      <c r="D404" s="16" t="s">
        <v>1320</v>
      </c>
      <c r="E404" s="16" t="s">
        <v>1810</v>
      </c>
      <c r="F404" s="16" t="s">
        <v>1719</v>
      </c>
      <c r="G404" s="16" t="s">
        <v>1722</v>
      </c>
      <c r="H404" s="17">
        <v>-333144.53081976995</v>
      </c>
      <c r="I404" s="17">
        <v>2998184.9400066766</v>
      </c>
      <c r="J404" s="17">
        <f t="shared" si="6"/>
        <v>3331329.4708264465</v>
      </c>
      <c r="K404" s="17">
        <v>3331329.4708264465</v>
      </c>
      <c r="L404" s="19" t="s">
        <v>1620</v>
      </c>
      <c r="M404" s="19" t="s">
        <v>314</v>
      </c>
      <c r="N404" s="17">
        <v>0</v>
      </c>
    </row>
    <row r="405" spans="1:14">
      <c r="A405" s="16" t="s">
        <v>1162</v>
      </c>
      <c r="B405" s="16" t="s">
        <v>1809</v>
      </c>
      <c r="C405" s="16" t="s">
        <v>1161</v>
      </c>
      <c r="D405" s="16" t="s">
        <v>1161</v>
      </c>
      <c r="E405" s="16" t="s">
        <v>1808</v>
      </c>
      <c r="F405" s="16" t="s">
        <v>1723</v>
      </c>
      <c r="G405" s="16" t="s">
        <v>1722</v>
      </c>
      <c r="H405" s="17">
        <v>10828.429062063429</v>
      </c>
      <c r="I405" s="17">
        <v>10828.429062063429</v>
      </c>
      <c r="J405" s="17">
        <f t="shared" si="6"/>
        <v>0</v>
      </c>
      <c r="K405" s="17">
        <v>0</v>
      </c>
      <c r="L405" s="19" t="s">
        <v>226</v>
      </c>
      <c r="M405" s="19" t="s">
        <v>304</v>
      </c>
      <c r="N405" s="17">
        <v>0</v>
      </c>
    </row>
    <row r="406" spans="1:14">
      <c r="A406" s="16" t="s">
        <v>306</v>
      </c>
      <c r="B406" s="16" t="s">
        <v>1807</v>
      </c>
      <c r="C406" s="16" t="s">
        <v>305</v>
      </c>
      <c r="D406" s="16" t="s">
        <v>305</v>
      </c>
      <c r="E406" s="16" t="s">
        <v>1806</v>
      </c>
      <c r="F406" s="16" t="s">
        <v>1723</v>
      </c>
      <c r="G406" s="16" t="s">
        <v>1722</v>
      </c>
      <c r="H406" s="17">
        <v>142927.93508006562</v>
      </c>
      <c r="I406" s="17">
        <v>142927.93508006562</v>
      </c>
      <c r="J406" s="17">
        <f t="shared" si="6"/>
        <v>0</v>
      </c>
      <c r="K406" s="17">
        <v>0</v>
      </c>
      <c r="L406" s="19" t="s">
        <v>1735</v>
      </c>
      <c r="M406" s="19" t="s">
        <v>1404</v>
      </c>
      <c r="N406" s="17">
        <v>0</v>
      </c>
    </row>
    <row r="407" spans="1:14">
      <c r="A407" s="16" t="s">
        <v>32</v>
      </c>
      <c r="B407" s="16" t="s">
        <v>1805</v>
      </c>
      <c r="C407" s="16" t="s">
        <v>31</v>
      </c>
      <c r="D407" s="16" t="s">
        <v>31</v>
      </c>
      <c r="E407" s="16" t="s">
        <v>1804</v>
      </c>
      <c r="F407" s="16" t="s">
        <v>1723</v>
      </c>
      <c r="G407" s="16" t="s">
        <v>1722</v>
      </c>
      <c r="H407" s="17">
        <v>782019.06461095682</v>
      </c>
      <c r="I407" s="17">
        <v>1375070.0649139872</v>
      </c>
      <c r="J407" s="17">
        <f t="shared" si="6"/>
        <v>593051.00030303036</v>
      </c>
      <c r="K407" s="17">
        <v>593051.00030303036</v>
      </c>
      <c r="L407" s="19" t="s">
        <v>226</v>
      </c>
      <c r="M407" s="19" t="s">
        <v>1404</v>
      </c>
      <c r="N407" s="17">
        <v>0</v>
      </c>
    </row>
    <row r="408" spans="1:14">
      <c r="A408" s="16" t="s">
        <v>1582</v>
      </c>
      <c r="B408" s="16" t="s">
        <v>1803</v>
      </c>
      <c r="C408" s="16" t="s">
        <v>1581</v>
      </c>
      <c r="D408" s="16" t="s">
        <v>1581</v>
      </c>
      <c r="E408" s="16" t="s">
        <v>1802</v>
      </c>
      <c r="F408" s="16" t="s">
        <v>1723</v>
      </c>
      <c r="G408" s="16" t="s">
        <v>1722</v>
      </c>
      <c r="H408" s="17">
        <v>34937.479441885698</v>
      </c>
      <c r="I408" s="17">
        <v>34937.479441885698</v>
      </c>
      <c r="J408" s="17">
        <f t="shared" si="6"/>
        <v>0</v>
      </c>
      <c r="K408" s="17">
        <v>0</v>
      </c>
      <c r="L408" s="19" t="s">
        <v>1735</v>
      </c>
      <c r="M408" s="19" t="s">
        <v>314</v>
      </c>
      <c r="N408" s="17">
        <v>0</v>
      </c>
    </row>
    <row r="409" spans="1:14">
      <c r="A409" s="16" t="s">
        <v>454</v>
      </c>
      <c r="B409" s="16" t="s">
        <v>1801</v>
      </c>
      <c r="C409" s="16" t="s">
        <v>453</v>
      </c>
      <c r="D409" s="16" t="s">
        <v>453</v>
      </c>
      <c r="E409" s="16" t="s">
        <v>1800</v>
      </c>
      <c r="F409" s="16" t="s">
        <v>1723</v>
      </c>
      <c r="G409" s="16" t="s">
        <v>1722</v>
      </c>
      <c r="H409" s="17">
        <v>409596.53197254508</v>
      </c>
      <c r="I409" s="17">
        <v>409596.53197254508</v>
      </c>
      <c r="J409" s="17">
        <f t="shared" si="6"/>
        <v>0</v>
      </c>
      <c r="K409" s="17">
        <v>0</v>
      </c>
      <c r="L409" s="19" t="s">
        <v>1735</v>
      </c>
      <c r="M409" s="19" t="s">
        <v>304</v>
      </c>
      <c r="N409" s="17">
        <v>0</v>
      </c>
    </row>
    <row r="410" spans="1:14">
      <c r="A410" s="16" t="s">
        <v>457</v>
      </c>
      <c r="B410" s="16" t="s">
        <v>1799</v>
      </c>
      <c r="C410" s="16" t="s">
        <v>456</v>
      </c>
      <c r="D410" s="16" t="s">
        <v>456</v>
      </c>
      <c r="E410" s="16" t="s">
        <v>1798</v>
      </c>
      <c r="F410" s="16" t="s">
        <v>1723</v>
      </c>
      <c r="G410" s="16" t="s">
        <v>1722</v>
      </c>
      <c r="H410" s="17">
        <v>1019134.730765861</v>
      </c>
      <c r="I410" s="17">
        <v>1019134.730765861</v>
      </c>
      <c r="J410" s="17">
        <f t="shared" si="6"/>
        <v>0</v>
      </c>
      <c r="K410" s="17">
        <v>0</v>
      </c>
      <c r="L410" s="19" t="s">
        <v>226</v>
      </c>
      <c r="M410" s="19" t="s">
        <v>304</v>
      </c>
      <c r="N410" s="17">
        <v>0</v>
      </c>
    </row>
    <row r="411" spans="1:14">
      <c r="A411" s="16" t="s">
        <v>460</v>
      </c>
      <c r="B411" s="16" t="s">
        <v>1797</v>
      </c>
      <c r="C411" s="16" t="s">
        <v>459</v>
      </c>
      <c r="D411" s="16" t="s">
        <v>459</v>
      </c>
      <c r="E411" s="16" t="s">
        <v>1796</v>
      </c>
      <c r="F411" s="16" t="s">
        <v>1723</v>
      </c>
      <c r="G411" s="16" t="s">
        <v>1722</v>
      </c>
      <c r="H411" s="17">
        <v>452518.57163328456</v>
      </c>
      <c r="I411" s="17">
        <v>452518.57163328456</v>
      </c>
      <c r="J411" s="17">
        <f t="shared" si="6"/>
        <v>0</v>
      </c>
      <c r="K411" s="17">
        <v>0</v>
      </c>
      <c r="L411" s="19" t="s">
        <v>226</v>
      </c>
      <c r="M411" s="19" t="s">
        <v>304</v>
      </c>
      <c r="N411" s="17">
        <v>0</v>
      </c>
    </row>
    <row r="412" spans="1:14">
      <c r="A412" s="16" t="s">
        <v>1168</v>
      </c>
      <c r="B412" s="16" t="s">
        <v>1795</v>
      </c>
      <c r="C412" s="16" t="s">
        <v>1167</v>
      </c>
      <c r="D412" s="16" t="s">
        <v>1167</v>
      </c>
      <c r="E412" s="16" t="s">
        <v>1794</v>
      </c>
      <c r="F412" s="16" t="s">
        <v>1719</v>
      </c>
      <c r="G412" s="16" t="s">
        <v>1722</v>
      </c>
      <c r="H412" s="17">
        <v>51913.064445909229</v>
      </c>
      <c r="I412" s="17">
        <v>159538.67117488119</v>
      </c>
      <c r="J412" s="17">
        <f t="shared" si="6"/>
        <v>107625.60672897196</v>
      </c>
      <c r="K412" s="17">
        <v>107625.60672897196</v>
      </c>
      <c r="L412" s="19" t="s">
        <v>1620</v>
      </c>
      <c r="M412" s="19" t="s">
        <v>1645</v>
      </c>
      <c r="N412" s="17">
        <v>0</v>
      </c>
    </row>
    <row r="413" spans="1:14">
      <c r="A413" s="16" t="s">
        <v>466</v>
      </c>
      <c r="B413" s="16" t="s">
        <v>1793</v>
      </c>
      <c r="C413" s="16" t="s">
        <v>465</v>
      </c>
      <c r="D413" s="16" t="s">
        <v>465</v>
      </c>
      <c r="E413" s="16" t="s">
        <v>1792</v>
      </c>
      <c r="F413" s="16" t="s">
        <v>1723</v>
      </c>
      <c r="G413" s="16" t="s">
        <v>1722</v>
      </c>
      <c r="H413" s="17">
        <v>1660415.0842874665</v>
      </c>
      <c r="I413" s="17">
        <v>12973427.154287467</v>
      </c>
      <c r="J413" s="17">
        <f t="shared" si="6"/>
        <v>11313012.07</v>
      </c>
      <c r="K413" s="17">
        <v>11313012.07</v>
      </c>
      <c r="L413" s="19" t="s">
        <v>1735</v>
      </c>
      <c r="M413" s="19" t="s">
        <v>314</v>
      </c>
      <c r="N413" s="17">
        <v>0</v>
      </c>
    </row>
    <row r="414" spans="1:14">
      <c r="A414" s="16" t="s">
        <v>1791</v>
      </c>
      <c r="B414" s="16" t="s">
        <v>1790</v>
      </c>
      <c r="C414" s="16" t="s">
        <v>1709</v>
      </c>
      <c r="D414" s="16" t="s">
        <v>1709</v>
      </c>
      <c r="E414" s="16" t="s">
        <v>1789</v>
      </c>
      <c r="F414" s="16" t="s">
        <v>1723</v>
      </c>
      <c r="G414" s="16" t="s">
        <v>1722</v>
      </c>
      <c r="H414" s="17">
        <v>2508018.2265412016</v>
      </c>
      <c r="I414" s="17">
        <v>8211077.8380601881</v>
      </c>
      <c r="J414" s="17">
        <f t="shared" si="6"/>
        <v>5703059.6115189865</v>
      </c>
      <c r="K414" s="17">
        <v>5703059.6115189865</v>
      </c>
      <c r="L414" s="19" t="s">
        <v>226</v>
      </c>
      <c r="M414" s="19" t="s">
        <v>314</v>
      </c>
      <c r="N414" s="17">
        <v>0</v>
      </c>
    </row>
    <row r="415" spans="1:14">
      <c r="A415" s="16" t="s">
        <v>469</v>
      </c>
      <c r="B415" s="16" t="s">
        <v>1788</v>
      </c>
      <c r="C415" s="16" t="s">
        <v>468</v>
      </c>
      <c r="D415" s="16" t="s">
        <v>468</v>
      </c>
      <c r="E415" s="16" t="s">
        <v>1787</v>
      </c>
      <c r="F415" s="16" t="s">
        <v>1723</v>
      </c>
      <c r="G415" s="16" t="s">
        <v>1722</v>
      </c>
      <c r="H415" s="17">
        <v>3508269.7770712618</v>
      </c>
      <c r="I415" s="17">
        <v>13196611.304406591</v>
      </c>
      <c r="J415" s="17">
        <f t="shared" si="6"/>
        <v>9688341.527335329</v>
      </c>
      <c r="K415" s="17">
        <v>9688341.527335329</v>
      </c>
      <c r="L415" s="19" t="s">
        <v>226</v>
      </c>
      <c r="M415" s="19" t="s">
        <v>231</v>
      </c>
      <c r="N415" s="17">
        <v>0</v>
      </c>
    </row>
    <row r="416" spans="1:14">
      <c r="A416" s="16" t="s">
        <v>1171</v>
      </c>
      <c r="B416" s="16" t="s">
        <v>1786</v>
      </c>
      <c r="C416" s="16" t="s">
        <v>1170</v>
      </c>
      <c r="D416" s="16" t="s">
        <v>1170</v>
      </c>
      <c r="E416" s="16" t="s">
        <v>1785</v>
      </c>
      <c r="F416" s="16" t="s">
        <v>1719</v>
      </c>
      <c r="G416" s="16" t="s">
        <v>1722</v>
      </c>
      <c r="H416" s="17">
        <v>-46955634.898633905</v>
      </c>
      <c r="I416" s="17">
        <v>30590558.671333425</v>
      </c>
      <c r="J416" s="17">
        <f>I416-H416-N416</f>
        <v>22091478.249967322</v>
      </c>
      <c r="K416" s="17">
        <v>77546193.56996733</v>
      </c>
      <c r="L416" s="19" t="s">
        <v>1667</v>
      </c>
      <c r="M416" s="19" t="s">
        <v>1593</v>
      </c>
      <c r="N416" s="17">
        <v>55454715.320000008</v>
      </c>
    </row>
    <row r="417" spans="1:14">
      <c r="A417" s="16" t="s">
        <v>1784</v>
      </c>
      <c r="B417" s="16" t="s">
        <v>1783</v>
      </c>
      <c r="C417" s="16" t="s">
        <v>1782</v>
      </c>
      <c r="D417" s="16" t="s">
        <v>1782</v>
      </c>
      <c r="E417" s="16" t="s">
        <v>1781</v>
      </c>
      <c r="F417" s="16" t="s">
        <v>1772</v>
      </c>
      <c r="G417" s="16" t="s">
        <v>1722</v>
      </c>
      <c r="H417" s="17">
        <v>368712.20497129182</v>
      </c>
      <c r="I417" s="17">
        <v>1051901.1749712918</v>
      </c>
      <c r="J417" s="17">
        <f t="shared" si="6"/>
        <v>683188.97</v>
      </c>
      <c r="K417" s="17">
        <v>683188.97</v>
      </c>
      <c r="L417" s="19" t="s">
        <v>1771</v>
      </c>
      <c r="M417" s="19" t="s">
        <v>314</v>
      </c>
      <c r="N417" s="17">
        <v>0</v>
      </c>
    </row>
    <row r="418" spans="1:14">
      <c r="A418" s="16" t="s">
        <v>1780</v>
      </c>
      <c r="B418" s="16" t="s">
        <v>1779</v>
      </c>
      <c r="C418" s="16" t="s">
        <v>1778</v>
      </c>
      <c r="D418" s="16" t="s">
        <v>1778</v>
      </c>
      <c r="E418" s="16" t="s">
        <v>1777</v>
      </c>
      <c r="F418" s="16" t="s">
        <v>1772</v>
      </c>
      <c r="G418" s="16" t="s">
        <v>1722</v>
      </c>
      <c r="H418" s="17">
        <v>10944721.539493546</v>
      </c>
      <c r="I418" s="17">
        <v>82569250.479493544</v>
      </c>
      <c r="J418" s="17">
        <f t="shared" si="6"/>
        <v>71624528.939999998</v>
      </c>
      <c r="K418" s="17">
        <v>71624528.939999998</v>
      </c>
      <c r="L418" s="19" t="s">
        <v>1771</v>
      </c>
      <c r="M418" s="19" t="s">
        <v>304</v>
      </c>
      <c r="N418" s="17">
        <v>0</v>
      </c>
    </row>
    <row r="419" spans="1:14">
      <c r="A419" s="16" t="s">
        <v>472</v>
      </c>
      <c r="B419" s="16" t="s">
        <v>1776</v>
      </c>
      <c r="C419" s="16" t="s">
        <v>471</v>
      </c>
      <c r="D419" s="16" t="s">
        <v>471</v>
      </c>
      <c r="E419" s="16" t="s">
        <v>1773</v>
      </c>
      <c r="F419" s="16" t="s">
        <v>1772</v>
      </c>
      <c r="G419" s="16" t="s">
        <v>1722</v>
      </c>
      <c r="H419" s="17">
        <v>3675805.9763818868</v>
      </c>
      <c r="I419" s="17">
        <v>13512582.376381887</v>
      </c>
      <c r="J419" s="17">
        <f t="shared" si="6"/>
        <v>9836776.4000000004</v>
      </c>
      <c r="K419" s="17">
        <v>9836776.4000000004</v>
      </c>
      <c r="L419" s="19" t="s">
        <v>1771</v>
      </c>
      <c r="M419" s="19" t="s">
        <v>227</v>
      </c>
      <c r="N419" s="17">
        <v>0</v>
      </c>
    </row>
    <row r="420" spans="1:14">
      <c r="A420" s="16" t="s">
        <v>1775</v>
      </c>
      <c r="B420" s="16" t="s">
        <v>1774</v>
      </c>
      <c r="C420" s="16" t="s">
        <v>1708</v>
      </c>
      <c r="D420" s="16" t="s">
        <v>1708</v>
      </c>
      <c r="E420" s="16" t="s">
        <v>1773</v>
      </c>
      <c r="F420" s="16" t="s">
        <v>1772</v>
      </c>
      <c r="G420" s="16" t="s">
        <v>1722</v>
      </c>
      <c r="H420" s="17">
        <v>563572.48597676284</v>
      </c>
      <c r="I420" s="17">
        <v>1213396.8559767629</v>
      </c>
      <c r="J420" s="17">
        <f t="shared" si="6"/>
        <v>649824.37000000011</v>
      </c>
      <c r="K420" s="17">
        <v>649824.37000000011</v>
      </c>
      <c r="L420" s="19" t="s">
        <v>1771</v>
      </c>
      <c r="M420" s="19" t="s">
        <v>227</v>
      </c>
      <c r="N420" s="17">
        <v>0</v>
      </c>
    </row>
    <row r="421" spans="1:14">
      <c r="A421" s="16" t="s">
        <v>1770</v>
      </c>
      <c r="B421" s="16" t="s">
        <v>1769</v>
      </c>
      <c r="C421" s="16" t="s">
        <v>1768</v>
      </c>
      <c r="D421" s="16" t="s">
        <v>1768</v>
      </c>
      <c r="E421" s="16" t="s">
        <v>1767</v>
      </c>
      <c r="F421" s="16" t="s">
        <v>1723</v>
      </c>
      <c r="G421" s="16" t="s">
        <v>1722</v>
      </c>
      <c r="H421" s="17">
        <v>482778.41243167064</v>
      </c>
      <c r="I421" s="17">
        <v>705567.78672697267</v>
      </c>
      <c r="J421" s="17">
        <f t="shared" si="6"/>
        <v>222789.37429530203</v>
      </c>
      <c r="K421" s="17">
        <v>222789.37429530203</v>
      </c>
      <c r="L421" s="19" t="s">
        <v>226</v>
      </c>
      <c r="M421" s="19" t="s">
        <v>304</v>
      </c>
      <c r="N421" s="17">
        <v>0</v>
      </c>
    </row>
    <row r="422" spans="1:14">
      <c r="A422" s="16" t="s">
        <v>475</v>
      </c>
      <c r="B422" s="16" t="s">
        <v>1766</v>
      </c>
      <c r="C422" s="16" t="s">
        <v>474</v>
      </c>
      <c r="D422" s="16" t="s">
        <v>474</v>
      </c>
      <c r="E422" s="16" t="s">
        <v>1765</v>
      </c>
      <c r="F422" s="16" t="s">
        <v>1723</v>
      </c>
      <c r="G422" s="16" t="s">
        <v>1722</v>
      </c>
      <c r="H422" s="17">
        <v>102759.81361438934</v>
      </c>
      <c r="I422" s="17">
        <v>485660.10437196511</v>
      </c>
      <c r="J422" s="17">
        <f t="shared" si="6"/>
        <v>382900.29075757577</v>
      </c>
      <c r="K422" s="17">
        <v>382900.29075757577</v>
      </c>
      <c r="L422" s="19" t="s">
        <v>226</v>
      </c>
      <c r="M422" s="19" t="s">
        <v>1404</v>
      </c>
      <c r="N422" s="17">
        <v>0</v>
      </c>
    </row>
    <row r="423" spans="1:14">
      <c r="A423" s="16" t="s">
        <v>1764</v>
      </c>
      <c r="B423" s="16" t="s">
        <v>1763</v>
      </c>
      <c r="C423" s="16" t="s">
        <v>1762</v>
      </c>
      <c r="D423" s="16" t="s">
        <v>1762</v>
      </c>
      <c r="E423" s="16" t="s">
        <v>1761</v>
      </c>
      <c r="F423" s="16" t="s">
        <v>1723</v>
      </c>
      <c r="G423" s="16" t="s">
        <v>1722</v>
      </c>
      <c r="H423" s="17">
        <v>47655.047064740975</v>
      </c>
      <c r="I423" s="17">
        <v>89113.783125347036</v>
      </c>
      <c r="J423" s="17">
        <f t="shared" si="6"/>
        <v>41458.736060606061</v>
      </c>
      <c r="K423" s="17">
        <v>41458.736060606061</v>
      </c>
      <c r="L423" s="19" t="s">
        <v>226</v>
      </c>
      <c r="M423" s="19" t="s">
        <v>1404</v>
      </c>
      <c r="N423" s="17">
        <v>0</v>
      </c>
    </row>
    <row r="424" spans="1:14">
      <c r="A424" s="16" t="s">
        <v>478</v>
      </c>
      <c r="B424" s="16" t="s">
        <v>1760</v>
      </c>
      <c r="C424" s="16" t="s">
        <v>1759</v>
      </c>
      <c r="D424" s="16" t="s">
        <v>477</v>
      </c>
      <c r="E424" s="16" t="s">
        <v>1758</v>
      </c>
      <c r="F424" s="16" t="s">
        <v>1719</v>
      </c>
      <c r="G424" s="16" t="s">
        <v>1722</v>
      </c>
      <c r="H424" s="17">
        <v>-77610.640742532443</v>
      </c>
      <c r="I424" s="17">
        <v>3676620.8112574676</v>
      </c>
      <c r="J424" s="17">
        <f t="shared" si="6"/>
        <v>3754231.452</v>
      </c>
      <c r="K424" s="17">
        <v>3754231.452</v>
      </c>
      <c r="L424" s="19" t="s">
        <v>1620</v>
      </c>
      <c r="M424" s="19" t="s">
        <v>231</v>
      </c>
      <c r="N424" s="17">
        <v>0</v>
      </c>
    </row>
    <row r="425" spans="1:14">
      <c r="A425" s="16" t="s">
        <v>1174</v>
      </c>
      <c r="B425" s="16" t="s">
        <v>1757</v>
      </c>
      <c r="C425" s="16" t="s">
        <v>1173</v>
      </c>
      <c r="D425" s="16" t="s">
        <v>1173</v>
      </c>
      <c r="E425" s="16" t="s">
        <v>1756</v>
      </c>
      <c r="F425" s="16" t="s">
        <v>1719</v>
      </c>
      <c r="G425" s="16" t="s">
        <v>1722</v>
      </c>
      <c r="H425" s="17">
        <v>359337.4614961911</v>
      </c>
      <c r="I425" s="17">
        <v>2590489.0314961909</v>
      </c>
      <c r="J425" s="17">
        <f t="shared" si="6"/>
        <v>2231151.5699999998</v>
      </c>
      <c r="K425" s="17">
        <v>2231151.5699999998</v>
      </c>
      <c r="L425" s="19" t="s">
        <v>1620</v>
      </c>
      <c r="M425" s="19" t="s">
        <v>231</v>
      </c>
      <c r="N425" s="17">
        <v>0</v>
      </c>
    </row>
    <row r="426" spans="1:14">
      <c r="A426" s="16" t="s">
        <v>1177</v>
      </c>
      <c r="B426" s="16" t="s">
        <v>1755</v>
      </c>
      <c r="C426" s="16" t="s">
        <v>1176</v>
      </c>
      <c r="D426" s="16" t="s">
        <v>1176</v>
      </c>
      <c r="E426" s="16" t="s">
        <v>1754</v>
      </c>
      <c r="F426" s="16" t="s">
        <v>1723</v>
      </c>
      <c r="G426" s="16" t="s">
        <v>1722</v>
      </c>
      <c r="H426" s="17">
        <v>6640995.5529018035</v>
      </c>
      <c r="I426" s="17">
        <v>14841994.208303263</v>
      </c>
      <c r="J426" s="17">
        <f t="shared" si="6"/>
        <v>8200998.6554014599</v>
      </c>
      <c r="K426" s="17">
        <v>8200998.6554014599</v>
      </c>
      <c r="L426" s="19" t="s">
        <v>226</v>
      </c>
      <c r="M426" s="19" t="s">
        <v>1574</v>
      </c>
      <c r="N426" s="17">
        <v>0</v>
      </c>
    </row>
    <row r="427" spans="1:14">
      <c r="A427" s="16" t="s">
        <v>1409</v>
      </c>
      <c r="B427" s="16" t="s">
        <v>1753</v>
      </c>
      <c r="C427" s="16" t="s">
        <v>1408</v>
      </c>
      <c r="D427" s="16" t="s">
        <v>1408</v>
      </c>
      <c r="E427" s="16" t="s">
        <v>1752</v>
      </c>
      <c r="F427" s="16" t="s">
        <v>1723</v>
      </c>
      <c r="G427" s="16" t="s">
        <v>1722</v>
      </c>
      <c r="H427" s="17">
        <v>13239185.825508803</v>
      </c>
      <c r="I427" s="17">
        <v>27273562.650910262</v>
      </c>
      <c r="J427" s="17">
        <f t="shared" si="6"/>
        <v>14034376.825401459</v>
      </c>
      <c r="K427" s="17">
        <v>14034376.825401459</v>
      </c>
      <c r="L427" s="19" t="s">
        <v>226</v>
      </c>
      <c r="M427" s="19" t="s">
        <v>1574</v>
      </c>
      <c r="N427" s="17">
        <v>0</v>
      </c>
    </row>
    <row r="428" spans="1:14">
      <c r="A428" s="16" t="s">
        <v>1327</v>
      </c>
      <c r="B428" s="16" t="s">
        <v>1751</v>
      </c>
      <c r="C428" s="16" t="s">
        <v>1326</v>
      </c>
      <c r="D428" s="16" t="s">
        <v>1326</v>
      </c>
      <c r="E428" s="16" t="s">
        <v>1750</v>
      </c>
      <c r="F428" s="16" t="s">
        <v>1723</v>
      </c>
      <c r="G428" s="16" t="s">
        <v>1722</v>
      </c>
      <c r="H428" s="17">
        <v>30716784.734915823</v>
      </c>
      <c r="I428" s="17">
        <v>78674147.317784682</v>
      </c>
      <c r="J428" s="17">
        <f t="shared" si="6"/>
        <v>47957362.582868859</v>
      </c>
      <c r="K428" s="17">
        <v>47957362.582868859</v>
      </c>
      <c r="L428" s="19" t="s">
        <v>226</v>
      </c>
      <c r="M428" s="19" t="s">
        <v>495</v>
      </c>
      <c r="N428" s="17">
        <v>0</v>
      </c>
    </row>
    <row r="429" spans="1:14">
      <c r="A429" s="16" t="s">
        <v>1604</v>
      </c>
      <c r="B429" s="16" t="s">
        <v>1749</v>
      </c>
      <c r="C429" s="16" t="s">
        <v>1603</v>
      </c>
      <c r="D429" s="16" t="s">
        <v>1714</v>
      </c>
      <c r="E429" s="16" t="s">
        <v>1748</v>
      </c>
      <c r="F429" s="16" t="s">
        <v>1723</v>
      </c>
      <c r="G429" s="16" t="s">
        <v>1722</v>
      </c>
      <c r="H429" s="17">
        <v>33320.944819758726</v>
      </c>
      <c r="I429" s="17">
        <v>83911.411819758723</v>
      </c>
      <c r="J429" s="17">
        <f t="shared" si="6"/>
        <v>50590.466999999997</v>
      </c>
      <c r="K429" s="17">
        <v>50590.466999999997</v>
      </c>
      <c r="L429" s="19" t="s">
        <v>226</v>
      </c>
      <c r="M429" s="19" t="s">
        <v>1210</v>
      </c>
      <c r="N429" s="17">
        <v>0</v>
      </c>
    </row>
    <row r="430" spans="1:14">
      <c r="A430" s="16" t="s">
        <v>490</v>
      </c>
      <c r="B430" s="16" t="s">
        <v>1747</v>
      </c>
      <c r="C430" s="16" t="s">
        <v>489</v>
      </c>
      <c r="D430" s="16" t="s">
        <v>489</v>
      </c>
      <c r="E430" s="16" t="s">
        <v>1746</v>
      </c>
      <c r="F430" s="16" t="s">
        <v>1723</v>
      </c>
      <c r="G430" s="16" t="s">
        <v>1722</v>
      </c>
      <c r="H430" s="17">
        <v>-845.2852962952071</v>
      </c>
      <c r="I430" s="17">
        <v>581.104703704793</v>
      </c>
      <c r="J430" s="17">
        <f t="shared" si="6"/>
        <v>1426.39</v>
      </c>
      <c r="K430" s="17">
        <v>1426.39</v>
      </c>
      <c r="L430" s="19" t="s">
        <v>1735</v>
      </c>
      <c r="M430" s="19" t="s">
        <v>304</v>
      </c>
      <c r="N430" s="17">
        <v>0</v>
      </c>
    </row>
    <row r="431" spans="1:14">
      <c r="A431" s="16" t="s">
        <v>1198</v>
      </c>
      <c r="B431" s="16" t="s">
        <v>1745</v>
      </c>
      <c r="C431" s="16" t="s">
        <v>1197</v>
      </c>
      <c r="D431" s="16" t="s">
        <v>1197</v>
      </c>
      <c r="E431" s="16" t="s">
        <v>1744</v>
      </c>
      <c r="F431" s="16" t="s">
        <v>1719</v>
      </c>
      <c r="G431" s="16" t="s">
        <v>1718</v>
      </c>
      <c r="H431" s="17">
        <v>125431.59162522701</v>
      </c>
      <c r="I431" s="17">
        <v>391557.62579189369</v>
      </c>
      <c r="J431" s="17">
        <f t="shared" si="6"/>
        <v>266126.03416666668</v>
      </c>
      <c r="K431" s="17">
        <v>266126.03416666668</v>
      </c>
      <c r="L431" s="19" t="s">
        <v>1620</v>
      </c>
      <c r="M431" s="19" t="s">
        <v>1593</v>
      </c>
      <c r="N431" s="17">
        <v>0</v>
      </c>
    </row>
    <row r="432" spans="1:14">
      <c r="A432" s="16" t="s">
        <v>1186</v>
      </c>
      <c r="B432" s="16" t="s">
        <v>1743</v>
      </c>
      <c r="C432" s="16" t="s">
        <v>1185</v>
      </c>
      <c r="D432" s="16" t="s">
        <v>1185</v>
      </c>
      <c r="E432" s="16" t="s">
        <v>1742</v>
      </c>
      <c r="F432" s="16" t="s">
        <v>1723</v>
      </c>
      <c r="G432" s="16" t="s">
        <v>1722</v>
      </c>
      <c r="H432" s="17">
        <v>1165393.6109787312</v>
      </c>
      <c r="I432" s="17">
        <v>2126342.0253377054</v>
      </c>
      <c r="J432" s="17">
        <f t="shared" si="6"/>
        <v>960948.4143589742</v>
      </c>
      <c r="K432" s="17">
        <v>960948.4143589742</v>
      </c>
      <c r="L432" s="19" t="s">
        <v>226</v>
      </c>
      <c r="M432" s="19" t="s">
        <v>1645</v>
      </c>
      <c r="N432" s="17">
        <v>0</v>
      </c>
    </row>
    <row r="433" spans="1:14">
      <c r="A433" s="16" t="s">
        <v>1610</v>
      </c>
      <c r="B433" s="16" t="s">
        <v>1741</v>
      </c>
      <c r="C433" s="16" t="s">
        <v>1609</v>
      </c>
      <c r="D433" s="16" t="s">
        <v>1609</v>
      </c>
      <c r="E433" s="16" t="s">
        <v>1740</v>
      </c>
      <c r="F433" s="16" t="s">
        <v>1723</v>
      </c>
      <c r="G433" s="16" t="s">
        <v>1722</v>
      </c>
      <c r="H433" s="17">
        <v>77095.108270748911</v>
      </c>
      <c r="I433" s="17">
        <v>80734.058270748908</v>
      </c>
      <c r="J433" s="17">
        <f t="shared" si="6"/>
        <v>3638.9499999999971</v>
      </c>
      <c r="K433" s="17">
        <v>3638.95</v>
      </c>
      <c r="L433" s="19" t="s">
        <v>1735</v>
      </c>
      <c r="M433" s="19" t="s">
        <v>1223</v>
      </c>
      <c r="N433" s="17">
        <v>0</v>
      </c>
    </row>
    <row r="434" spans="1:14">
      <c r="A434" s="16" t="s">
        <v>1613</v>
      </c>
      <c r="B434" s="16" t="s">
        <v>1739</v>
      </c>
      <c r="C434" s="16" t="s">
        <v>1612</v>
      </c>
      <c r="D434" s="16" t="s">
        <v>1612</v>
      </c>
      <c r="E434" s="16" t="s">
        <v>1738</v>
      </c>
      <c r="F434" s="16" t="s">
        <v>1723</v>
      </c>
      <c r="G434" s="16" t="s">
        <v>1722</v>
      </c>
      <c r="H434" s="17">
        <v>7716.5289262981751</v>
      </c>
      <c r="I434" s="17">
        <v>16831.65020146596</v>
      </c>
      <c r="J434" s="17">
        <f t="shared" si="6"/>
        <v>9115.1212751677849</v>
      </c>
      <c r="K434" s="17">
        <v>9115.1212751677849</v>
      </c>
      <c r="L434" s="19" t="s">
        <v>226</v>
      </c>
      <c r="M434" s="19" t="s">
        <v>1634</v>
      </c>
      <c r="N434" s="17">
        <v>0</v>
      </c>
    </row>
    <row r="435" spans="1:14">
      <c r="A435" s="16" t="s">
        <v>1189</v>
      </c>
      <c r="B435" s="16" t="s">
        <v>1737</v>
      </c>
      <c r="C435" s="16" t="s">
        <v>1188</v>
      </c>
      <c r="D435" s="16" t="s">
        <v>1188</v>
      </c>
      <c r="E435" s="16" t="s">
        <v>1736</v>
      </c>
      <c r="F435" s="16" t="s">
        <v>1723</v>
      </c>
      <c r="G435" s="16" t="s">
        <v>1722</v>
      </c>
      <c r="H435" s="17">
        <v>2274349.0220063608</v>
      </c>
      <c r="I435" s="17">
        <v>3497771.7820063611</v>
      </c>
      <c r="J435" s="17">
        <f t="shared" si="6"/>
        <v>1223422.7600000002</v>
      </c>
      <c r="K435" s="17">
        <v>1223422.76</v>
      </c>
      <c r="L435" s="19" t="s">
        <v>1735</v>
      </c>
      <c r="M435" s="19" t="s">
        <v>1404</v>
      </c>
      <c r="N435" s="17">
        <v>0</v>
      </c>
    </row>
    <row r="436" spans="1:14">
      <c r="A436" s="16" t="s">
        <v>629</v>
      </c>
      <c r="B436" s="16" t="s">
        <v>1734</v>
      </c>
      <c r="C436" s="16" t="s">
        <v>628</v>
      </c>
      <c r="D436" s="16" t="s">
        <v>628</v>
      </c>
      <c r="E436" s="16" t="s">
        <v>1733</v>
      </c>
      <c r="F436" s="16" t="s">
        <v>1719</v>
      </c>
      <c r="G436" s="16" t="s">
        <v>1722</v>
      </c>
      <c r="H436" s="17">
        <v>161167.50356208408</v>
      </c>
      <c r="I436" s="17">
        <v>339074.65256208408</v>
      </c>
      <c r="J436" s="17">
        <f t="shared" si="6"/>
        <v>177907.149</v>
      </c>
      <c r="K436" s="17">
        <v>177907.149</v>
      </c>
      <c r="L436" s="19" t="s">
        <v>1620</v>
      </c>
      <c r="M436" s="19" t="s">
        <v>231</v>
      </c>
      <c r="N436" s="17">
        <v>0</v>
      </c>
    </row>
    <row r="437" spans="1:14">
      <c r="A437" s="16" t="s">
        <v>1192</v>
      </c>
      <c r="B437" s="16" t="s">
        <v>1732</v>
      </c>
      <c r="C437" s="16" t="s">
        <v>1191</v>
      </c>
      <c r="D437" s="16" t="s">
        <v>1191</v>
      </c>
      <c r="E437" s="16" t="s">
        <v>1731</v>
      </c>
      <c r="F437" s="16" t="s">
        <v>1719</v>
      </c>
      <c r="G437" s="16" t="s">
        <v>1722</v>
      </c>
      <c r="H437" s="17">
        <v>-38225.441622434184</v>
      </c>
      <c r="I437" s="17">
        <v>200383.43837756582</v>
      </c>
      <c r="J437" s="17">
        <f t="shared" si="6"/>
        <v>238608.88</v>
      </c>
      <c r="K437" s="17">
        <v>238608.88</v>
      </c>
      <c r="L437" s="19" t="s">
        <v>1620</v>
      </c>
      <c r="M437" s="19" t="s">
        <v>495</v>
      </c>
      <c r="N437" s="17">
        <v>0</v>
      </c>
    </row>
    <row r="438" spans="1:14">
      <c r="A438" s="16" t="s">
        <v>500</v>
      </c>
      <c r="B438" s="16" t="s">
        <v>1730</v>
      </c>
      <c r="C438" s="16" t="s">
        <v>1729</v>
      </c>
      <c r="D438" s="16" t="s">
        <v>499</v>
      </c>
      <c r="E438" s="16" t="s">
        <v>1728</v>
      </c>
      <c r="F438" s="16" t="s">
        <v>1719</v>
      </c>
      <c r="G438" s="16" t="s">
        <v>1718</v>
      </c>
      <c r="H438" s="17">
        <v>8382.9839295044803</v>
      </c>
      <c r="I438" s="17">
        <v>10138.478929504479</v>
      </c>
      <c r="J438" s="17">
        <f t="shared" si="6"/>
        <v>1755.494999999999</v>
      </c>
      <c r="K438" s="17">
        <v>1755.4949999999999</v>
      </c>
      <c r="L438" s="19" t="s">
        <v>1620</v>
      </c>
      <c r="M438" s="19" t="s">
        <v>231</v>
      </c>
      <c r="N438" s="17">
        <v>0</v>
      </c>
    </row>
    <row r="439" spans="1:14">
      <c r="A439" s="16" t="s">
        <v>1195</v>
      </c>
      <c r="B439" s="16" t="s">
        <v>1727</v>
      </c>
      <c r="C439" s="16" t="s">
        <v>1194</v>
      </c>
      <c r="D439" s="16" t="s">
        <v>1194</v>
      </c>
      <c r="E439" s="16" t="s">
        <v>1726</v>
      </c>
      <c r="F439" s="16" t="s">
        <v>1723</v>
      </c>
      <c r="G439" s="16" t="s">
        <v>1718</v>
      </c>
      <c r="H439" s="17">
        <v>1163.982508164635</v>
      </c>
      <c r="I439" s="17">
        <v>8955.9364801272513</v>
      </c>
      <c r="J439" s="17">
        <f t="shared" si="6"/>
        <v>7791.9539719626164</v>
      </c>
      <c r="K439" s="17">
        <v>7791.9539719626164</v>
      </c>
      <c r="L439" s="19" t="s">
        <v>1529</v>
      </c>
      <c r="M439" s="19" t="s">
        <v>1645</v>
      </c>
      <c r="N439" s="17">
        <v>0</v>
      </c>
    </row>
    <row r="440" spans="1:14">
      <c r="A440" s="16" t="s">
        <v>1201</v>
      </c>
      <c r="B440" s="16" t="s">
        <v>1725</v>
      </c>
      <c r="C440" s="16" t="s">
        <v>1200</v>
      </c>
      <c r="D440" s="16" t="s">
        <v>1200</v>
      </c>
      <c r="E440" s="16" t="s">
        <v>1724</v>
      </c>
      <c r="F440" s="16" t="s">
        <v>1723</v>
      </c>
      <c r="G440" s="16" t="s">
        <v>1722</v>
      </c>
      <c r="H440" s="17">
        <v>-1249185.3767829696</v>
      </c>
      <c r="I440" s="17">
        <v>4227564.8582170308</v>
      </c>
      <c r="J440" s="17">
        <f t="shared" si="6"/>
        <v>5476750.2350000003</v>
      </c>
      <c r="K440" s="17">
        <v>5476750.2350000003</v>
      </c>
      <c r="L440" s="19" t="s">
        <v>1529</v>
      </c>
      <c r="M440" s="19" t="s">
        <v>314</v>
      </c>
      <c r="N440" s="17">
        <v>0</v>
      </c>
    </row>
    <row r="441" spans="1:14">
      <c r="A441" s="16" t="s">
        <v>1204</v>
      </c>
      <c r="B441" s="16" t="s">
        <v>1721</v>
      </c>
      <c r="C441" s="16" t="s">
        <v>1203</v>
      </c>
      <c r="D441" s="16" t="s">
        <v>1203</v>
      </c>
      <c r="E441" s="16" t="s">
        <v>1720</v>
      </c>
      <c r="F441" s="16" t="s">
        <v>1719</v>
      </c>
      <c r="G441" s="16" t="s">
        <v>1718</v>
      </c>
      <c r="H441" s="17">
        <v>20546.662358979345</v>
      </c>
      <c r="I441" s="17">
        <v>454666.80874109315</v>
      </c>
      <c r="J441" s="17">
        <f t="shared" si="6"/>
        <v>434120.1463821138</v>
      </c>
      <c r="K441" s="17">
        <v>434120.1463821138</v>
      </c>
      <c r="L441" s="19" t="s">
        <v>1620</v>
      </c>
      <c r="M441" s="19" t="s">
        <v>1538</v>
      </c>
      <c r="N441" s="17">
        <v>0</v>
      </c>
    </row>
    <row r="442" spans="1:14">
      <c r="I442" s="18"/>
      <c r="J442" s="18"/>
    </row>
    <row r="443" spans="1:14">
      <c r="I443" s="18"/>
      <c r="J443" s="18"/>
    </row>
    <row r="444" spans="1:14">
      <c r="I444" s="18"/>
      <c r="J444" s="18"/>
    </row>
    <row r="445" spans="1:14">
      <c r="I445" s="18"/>
      <c r="J445" s="18"/>
    </row>
    <row r="446" spans="1:14">
      <c r="I446" s="18"/>
      <c r="J446" s="18"/>
    </row>
    <row r="447" spans="1:14">
      <c r="I447" s="18"/>
      <c r="J447" s="18"/>
    </row>
    <row r="448" spans="1:14">
      <c r="I448" s="18"/>
      <c r="J448" s="18"/>
    </row>
    <row r="449" spans="9:10">
      <c r="I449" s="18"/>
      <c r="J449" s="18"/>
    </row>
    <row r="450" spans="9:10">
      <c r="I450" s="18"/>
      <c r="J450" s="18"/>
    </row>
    <row r="451" spans="9:10">
      <c r="I451" s="18"/>
      <c r="J451" s="18"/>
    </row>
    <row r="452" spans="9:10">
      <c r="I452" s="18"/>
      <c r="J452" s="18"/>
    </row>
    <row r="453" spans="9:10">
      <c r="I453" s="18"/>
      <c r="J453" s="18"/>
    </row>
    <row r="454" spans="9:10">
      <c r="I454" s="18"/>
      <c r="J454" s="18"/>
    </row>
    <row r="455" spans="9:10">
      <c r="I455" s="18"/>
      <c r="J455" s="18"/>
    </row>
    <row r="456" spans="9:10">
      <c r="I456" s="18"/>
      <c r="J456" s="18"/>
    </row>
    <row r="457" spans="9:10">
      <c r="I457" s="18"/>
      <c r="J457" s="18"/>
    </row>
    <row r="458" spans="9:10">
      <c r="I458" s="18"/>
      <c r="J458" s="18"/>
    </row>
    <row r="459" spans="9:10">
      <c r="I459" s="18"/>
      <c r="J459" s="18"/>
    </row>
    <row r="460" spans="9:10">
      <c r="I460" s="18"/>
      <c r="J460" s="18"/>
    </row>
    <row r="461" spans="9:10">
      <c r="I461" s="18"/>
      <c r="J461" s="18"/>
    </row>
    <row r="462" spans="9:10">
      <c r="I462" s="18"/>
      <c r="J462" s="18"/>
    </row>
    <row r="463" spans="9:10">
      <c r="I463" s="18"/>
      <c r="J463" s="18"/>
    </row>
    <row r="464" spans="9:10">
      <c r="I464" s="18"/>
      <c r="J464" s="18"/>
    </row>
    <row r="465" spans="9:10">
      <c r="I465" s="18"/>
      <c r="J465" s="18"/>
    </row>
    <row r="466" spans="9:10">
      <c r="I466" s="18"/>
      <c r="J466" s="18"/>
    </row>
    <row r="467" spans="9:10">
      <c r="I467" s="18"/>
      <c r="J467" s="18"/>
    </row>
    <row r="468" spans="9:10">
      <c r="I468" s="18"/>
      <c r="J468" s="18"/>
    </row>
    <row r="469" spans="9:10">
      <c r="I469" s="18"/>
      <c r="J469" s="18"/>
    </row>
    <row r="470" spans="9:10">
      <c r="I470" s="18"/>
      <c r="J470" s="18"/>
    </row>
    <row r="471" spans="9:10">
      <c r="I471" s="18"/>
      <c r="J471" s="18"/>
    </row>
    <row r="472" spans="9:10">
      <c r="I472" s="18"/>
      <c r="J472" s="18"/>
    </row>
    <row r="473" spans="9:10">
      <c r="I473" s="18"/>
      <c r="J473" s="18"/>
    </row>
    <row r="474" spans="9:10">
      <c r="I474" s="18"/>
      <c r="J474" s="18"/>
    </row>
    <row r="475" spans="9:10">
      <c r="I475" s="18"/>
      <c r="J475" s="18"/>
    </row>
    <row r="476" spans="9:10">
      <c r="I476" s="18"/>
      <c r="J476" s="18"/>
    </row>
    <row r="477" spans="9:10">
      <c r="I477" s="18"/>
      <c r="J477" s="18"/>
    </row>
    <row r="478" spans="9:10">
      <c r="I478" s="18"/>
      <c r="J478" s="18"/>
    </row>
    <row r="479" spans="9:10">
      <c r="I479" s="18"/>
      <c r="J479" s="18"/>
    </row>
    <row r="480" spans="9:10">
      <c r="I480" s="18"/>
      <c r="J480" s="18"/>
    </row>
    <row r="481" spans="9:10">
      <c r="I481" s="18"/>
      <c r="J481" s="18"/>
    </row>
    <row r="482" spans="9:10">
      <c r="I482" s="18"/>
      <c r="J482" s="18"/>
    </row>
    <row r="483" spans="9:10">
      <c r="I483" s="18"/>
      <c r="J483" s="18"/>
    </row>
    <row r="484" spans="9:10">
      <c r="I484" s="18"/>
      <c r="J484" s="18"/>
    </row>
    <row r="485" spans="9:10">
      <c r="I485" s="18"/>
      <c r="J485" s="18"/>
    </row>
    <row r="486" spans="9:10">
      <c r="I486" s="18"/>
      <c r="J486" s="18"/>
    </row>
    <row r="487" spans="9:10">
      <c r="I487" s="18"/>
      <c r="J487" s="18"/>
    </row>
    <row r="488" spans="9:10">
      <c r="I488" s="18"/>
      <c r="J488" s="18"/>
    </row>
    <row r="489" spans="9:10">
      <c r="I489" s="18"/>
      <c r="J489" s="18"/>
    </row>
    <row r="490" spans="9:10">
      <c r="I490" s="18"/>
      <c r="J490" s="18"/>
    </row>
    <row r="491" spans="9:10">
      <c r="I491" s="18"/>
      <c r="J491" s="18"/>
    </row>
    <row r="492" spans="9:10">
      <c r="I492" s="18"/>
      <c r="J492" s="18"/>
    </row>
    <row r="493" spans="9:10">
      <c r="I493" s="18"/>
      <c r="J493" s="18"/>
    </row>
    <row r="494" spans="9:10">
      <c r="I494" s="18"/>
      <c r="J494" s="18"/>
    </row>
    <row r="495" spans="9:10">
      <c r="I495" s="18"/>
      <c r="J495" s="18"/>
    </row>
    <row r="496" spans="9:10">
      <c r="I496" s="18"/>
      <c r="J496" s="18"/>
    </row>
    <row r="497" spans="9:10">
      <c r="I497" s="18"/>
      <c r="J497" s="18"/>
    </row>
    <row r="498" spans="9:10">
      <c r="I498" s="18"/>
      <c r="J498" s="18"/>
    </row>
    <row r="499" spans="9:10">
      <c r="I499" s="18"/>
      <c r="J499" s="18"/>
    </row>
    <row r="500" spans="9:10">
      <c r="I500" s="18"/>
      <c r="J500" s="18"/>
    </row>
    <row r="501" spans="9:10">
      <c r="I501" s="18"/>
      <c r="J501" s="18"/>
    </row>
    <row r="502" spans="9:10">
      <c r="I502" s="18"/>
      <c r="J502" s="18"/>
    </row>
    <row r="503" spans="9:10">
      <c r="I503" s="18"/>
      <c r="J503" s="18"/>
    </row>
    <row r="504" spans="9:10">
      <c r="I504" s="18"/>
      <c r="J504" s="18"/>
    </row>
    <row r="505" spans="9:10">
      <c r="I505" s="18"/>
      <c r="J505" s="18"/>
    </row>
    <row r="506" spans="9:10">
      <c r="I506" s="18"/>
      <c r="J506" s="18"/>
    </row>
    <row r="507" spans="9:10">
      <c r="I507" s="18"/>
      <c r="J507" s="18"/>
    </row>
    <row r="508" spans="9:10">
      <c r="I508" s="18"/>
      <c r="J508" s="18"/>
    </row>
    <row r="509" spans="9:10">
      <c r="I509" s="18"/>
      <c r="J509" s="18"/>
    </row>
    <row r="510" spans="9:10">
      <c r="I510" s="18"/>
      <c r="J510" s="18"/>
    </row>
    <row r="511" spans="9:10">
      <c r="I511" s="18"/>
      <c r="J511" s="18"/>
    </row>
    <row r="512" spans="9:10">
      <c r="I512" s="18"/>
      <c r="J512" s="18"/>
    </row>
    <row r="513" spans="9:10">
      <c r="I513" s="18"/>
      <c r="J513" s="18"/>
    </row>
    <row r="514" spans="9:10">
      <c r="I514" s="18"/>
      <c r="J514" s="18"/>
    </row>
    <row r="515" spans="9:10">
      <c r="I515" s="18"/>
      <c r="J515" s="18"/>
    </row>
    <row r="516" spans="9:10">
      <c r="I516" s="18"/>
      <c r="J516" s="18"/>
    </row>
    <row r="517" spans="9:10">
      <c r="I517" s="18"/>
      <c r="J517" s="18"/>
    </row>
    <row r="518" spans="9:10">
      <c r="I518" s="18"/>
      <c r="J518" s="18"/>
    </row>
    <row r="519" spans="9:10">
      <c r="I519" s="18"/>
      <c r="J519" s="18"/>
    </row>
    <row r="520" spans="9:10">
      <c r="I520" s="18"/>
      <c r="J520" s="18"/>
    </row>
    <row r="521" spans="9:10">
      <c r="I521" s="18"/>
      <c r="J521" s="18"/>
    </row>
    <row r="522" spans="9:10">
      <c r="I522" s="18"/>
      <c r="J522" s="18"/>
    </row>
    <row r="523" spans="9:10">
      <c r="I523" s="18"/>
      <c r="J523" s="18"/>
    </row>
    <row r="524" spans="9:10">
      <c r="I524" s="18"/>
      <c r="J524" s="18"/>
    </row>
    <row r="525" spans="9:10">
      <c r="I525" s="18"/>
      <c r="J525" s="18"/>
    </row>
    <row r="526" spans="9:10">
      <c r="I526" s="18"/>
      <c r="J526" s="18"/>
    </row>
    <row r="527" spans="9:10">
      <c r="I527" s="18"/>
      <c r="J527" s="18"/>
    </row>
    <row r="528" spans="9:10">
      <c r="I528" s="18"/>
      <c r="J528" s="18"/>
    </row>
    <row r="529" spans="9:10">
      <c r="I529" s="18"/>
      <c r="J529" s="18"/>
    </row>
    <row r="530" spans="9:10">
      <c r="I530" s="18"/>
      <c r="J530" s="18"/>
    </row>
    <row r="531" spans="9:10">
      <c r="I531" s="18"/>
      <c r="J531" s="18"/>
    </row>
    <row r="532" spans="9:10">
      <c r="I532" s="18"/>
      <c r="J532" s="18"/>
    </row>
    <row r="533" spans="9:10">
      <c r="I533" s="18"/>
      <c r="J533" s="18"/>
    </row>
    <row r="534" spans="9:10">
      <c r="I534" s="18"/>
      <c r="J534" s="18"/>
    </row>
    <row r="535" spans="9:10">
      <c r="I535" s="18"/>
      <c r="J535" s="18"/>
    </row>
    <row r="536" spans="9:10">
      <c r="I536" s="18"/>
      <c r="J536" s="18"/>
    </row>
    <row r="537" spans="9:10">
      <c r="I537" s="18"/>
      <c r="J537" s="18"/>
    </row>
    <row r="538" spans="9:10">
      <c r="I538" s="18"/>
      <c r="J538" s="18"/>
    </row>
    <row r="539" spans="9:10">
      <c r="I539" s="18"/>
      <c r="J539" s="18"/>
    </row>
    <row r="540" spans="9:10">
      <c r="I540" s="18"/>
      <c r="J540" s="18"/>
    </row>
    <row r="541" spans="9:10">
      <c r="I541" s="18"/>
      <c r="J541" s="18"/>
    </row>
    <row r="542" spans="9:10">
      <c r="I542" s="18"/>
      <c r="J542" s="18"/>
    </row>
    <row r="543" spans="9:10">
      <c r="I543" s="18"/>
      <c r="J543" s="18"/>
    </row>
    <row r="544" spans="9:10">
      <c r="I544" s="18"/>
      <c r="J544" s="18"/>
    </row>
    <row r="545" spans="9:10">
      <c r="I545" s="18"/>
      <c r="J545" s="18"/>
    </row>
    <row r="546" spans="9:10">
      <c r="I546" s="18"/>
      <c r="J546" s="18"/>
    </row>
    <row r="547" spans="9:10">
      <c r="I547" s="18"/>
      <c r="J547" s="18"/>
    </row>
    <row r="548" spans="9:10">
      <c r="I548" s="18"/>
      <c r="J548" s="18"/>
    </row>
    <row r="549" spans="9:10">
      <c r="I549" s="18"/>
      <c r="J549" s="18"/>
    </row>
    <row r="550" spans="9:10">
      <c r="I550" s="18"/>
      <c r="J550" s="18"/>
    </row>
    <row r="551" spans="9:10">
      <c r="I551" s="18"/>
      <c r="J551" s="18"/>
    </row>
    <row r="552" spans="9:10">
      <c r="I552" s="18"/>
      <c r="J552" s="18"/>
    </row>
    <row r="553" spans="9:10">
      <c r="I553" s="18"/>
      <c r="J553" s="18"/>
    </row>
    <row r="554" spans="9:10">
      <c r="I554" s="18"/>
      <c r="J554" s="18"/>
    </row>
    <row r="555" spans="9:10">
      <c r="I555" s="18"/>
      <c r="J555" s="18"/>
    </row>
    <row r="556" spans="9:10">
      <c r="I556" s="18"/>
      <c r="J556" s="18"/>
    </row>
    <row r="557" spans="9:10">
      <c r="I557" s="18"/>
      <c r="J557" s="18"/>
    </row>
    <row r="558" spans="9:10">
      <c r="I558" s="18"/>
      <c r="J558" s="18"/>
    </row>
    <row r="559" spans="9:10">
      <c r="I559" s="18"/>
      <c r="J559" s="18"/>
    </row>
    <row r="560" spans="9:10">
      <c r="I560" s="18"/>
      <c r="J560" s="18"/>
    </row>
    <row r="561" spans="9:10">
      <c r="I561" s="18"/>
      <c r="J561" s="18"/>
    </row>
    <row r="562" spans="9:10">
      <c r="I562" s="18"/>
      <c r="J562" s="18"/>
    </row>
    <row r="563" spans="9:10">
      <c r="I563" s="18"/>
      <c r="J563" s="18"/>
    </row>
    <row r="564" spans="9:10">
      <c r="I564" s="18"/>
      <c r="J564" s="18"/>
    </row>
    <row r="565" spans="9:10">
      <c r="I565" s="18"/>
      <c r="J565" s="18"/>
    </row>
    <row r="566" spans="9:10">
      <c r="I566" s="18"/>
      <c r="J566" s="18"/>
    </row>
    <row r="567" spans="9:10">
      <c r="I567" s="18"/>
      <c r="J567" s="18"/>
    </row>
    <row r="568" spans="9:10">
      <c r="I568" s="18"/>
      <c r="J568" s="18"/>
    </row>
    <row r="569" spans="9:10">
      <c r="I569" s="18"/>
      <c r="J569" s="18"/>
    </row>
    <row r="570" spans="9:10">
      <c r="I570" s="18"/>
      <c r="J570" s="18"/>
    </row>
    <row r="571" spans="9:10">
      <c r="I571" s="18"/>
      <c r="J571" s="18"/>
    </row>
    <row r="572" spans="9:10">
      <c r="I572" s="18"/>
      <c r="J572" s="18"/>
    </row>
    <row r="573" spans="9:10">
      <c r="I573" s="18"/>
      <c r="J573" s="18"/>
    </row>
    <row r="574" spans="9:10">
      <c r="I574" s="18"/>
      <c r="J574" s="18"/>
    </row>
    <row r="575" spans="9:10">
      <c r="I575" s="18"/>
      <c r="J575" s="18"/>
    </row>
    <row r="576" spans="9:10">
      <c r="I576" s="18"/>
      <c r="J576" s="18"/>
    </row>
    <row r="577" spans="9:10">
      <c r="I577" s="18"/>
      <c r="J577" s="18"/>
    </row>
    <row r="578" spans="9:10">
      <c r="I578" s="18"/>
      <c r="J578" s="18"/>
    </row>
    <row r="579" spans="9:10">
      <c r="I579" s="18"/>
      <c r="J579" s="18"/>
    </row>
    <row r="580" spans="9:10">
      <c r="I580" s="18"/>
      <c r="J580" s="18"/>
    </row>
    <row r="581" spans="9:10">
      <c r="I581" s="18"/>
      <c r="J581" s="18"/>
    </row>
    <row r="582" spans="9:10">
      <c r="I582" s="18"/>
      <c r="J582" s="18"/>
    </row>
    <row r="583" spans="9:10">
      <c r="I583" s="18"/>
      <c r="J583" s="18"/>
    </row>
    <row r="584" spans="9:10">
      <c r="I584" s="18"/>
      <c r="J584" s="18"/>
    </row>
    <row r="585" spans="9:10">
      <c r="I585" s="18"/>
      <c r="J585" s="18"/>
    </row>
    <row r="586" spans="9:10">
      <c r="I586" s="18"/>
      <c r="J586" s="18"/>
    </row>
    <row r="587" spans="9:10">
      <c r="I587" s="18"/>
      <c r="J587" s="18"/>
    </row>
    <row r="588" spans="9:10">
      <c r="I588" s="18"/>
      <c r="J588" s="18"/>
    </row>
    <row r="589" spans="9:10">
      <c r="I589" s="18"/>
      <c r="J589" s="18"/>
    </row>
    <row r="590" spans="9:10">
      <c r="I590" s="18"/>
      <c r="J590" s="18"/>
    </row>
    <row r="591" spans="9:10">
      <c r="I591" s="18"/>
      <c r="J591" s="18"/>
    </row>
    <row r="592" spans="9:10">
      <c r="I592" s="18"/>
      <c r="J592" s="18"/>
    </row>
    <row r="593" spans="9:10">
      <c r="I593" s="18"/>
      <c r="J593" s="18"/>
    </row>
    <row r="594" spans="9:10">
      <c r="I594" s="18"/>
      <c r="J594" s="18"/>
    </row>
    <row r="595" spans="9:10">
      <c r="I595" s="18"/>
      <c r="J595" s="18"/>
    </row>
    <row r="596" spans="9:10">
      <c r="I596" s="18"/>
      <c r="J596" s="18"/>
    </row>
    <row r="597" spans="9:10">
      <c r="I597" s="18"/>
      <c r="J597" s="18"/>
    </row>
    <row r="598" spans="9:10">
      <c r="I598" s="18"/>
      <c r="J598" s="18"/>
    </row>
    <row r="599" spans="9:10">
      <c r="I599" s="18"/>
      <c r="J599" s="18"/>
    </row>
    <row r="600" spans="9:10">
      <c r="I600" s="18"/>
      <c r="J600" s="18"/>
    </row>
    <row r="601" spans="9:10">
      <c r="I601" s="18"/>
      <c r="J601" s="18"/>
    </row>
    <row r="602" spans="9:10">
      <c r="I602" s="18"/>
      <c r="J602" s="18"/>
    </row>
    <row r="603" spans="9:10">
      <c r="I603" s="18"/>
      <c r="J603" s="18"/>
    </row>
    <row r="604" spans="9:10">
      <c r="I604" s="18"/>
      <c r="J604" s="18"/>
    </row>
    <row r="605" spans="9:10">
      <c r="I605" s="18"/>
      <c r="J605" s="18"/>
    </row>
    <row r="606" spans="9:10">
      <c r="I606" s="18"/>
      <c r="J606" s="18"/>
    </row>
    <row r="607" spans="9:10">
      <c r="I607" s="18"/>
      <c r="J607" s="18"/>
    </row>
    <row r="608" spans="9:10">
      <c r="I608" s="18"/>
      <c r="J608" s="18"/>
    </row>
    <row r="609" spans="9:10">
      <c r="I609" s="18"/>
      <c r="J609" s="18"/>
    </row>
    <row r="610" spans="9:10">
      <c r="I610" s="18"/>
      <c r="J610" s="18"/>
    </row>
    <row r="611" spans="9:10">
      <c r="I611" s="18"/>
      <c r="J611" s="18"/>
    </row>
    <row r="612" spans="9:10">
      <c r="I612" s="18"/>
      <c r="J612" s="18"/>
    </row>
    <row r="613" spans="9:10">
      <c r="I613" s="18"/>
      <c r="J613" s="18"/>
    </row>
    <row r="614" spans="9:10">
      <c r="I614" s="18"/>
      <c r="J614" s="18"/>
    </row>
    <row r="615" spans="9:10">
      <c r="I615" s="18"/>
      <c r="J615" s="18"/>
    </row>
    <row r="616" spans="9:10">
      <c r="I616" s="18"/>
      <c r="J616" s="18"/>
    </row>
    <row r="617" spans="9:10">
      <c r="I617" s="18"/>
      <c r="J617" s="18"/>
    </row>
    <row r="618" spans="9:10">
      <c r="I618" s="18"/>
      <c r="J618" s="18"/>
    </row>
    <row r="619" spans="9:10">
      <c r="I619" s="18"/>
      <c r="J619" s="18"/>
    </row>
    <row r="620" spans="9:10">
      <c r="I620" s="18"/>
      <c r="J620" s="18"/>
    </row>
    <row r="621" spans="9:10">
      <c r="I621" s="18"/>
      <c r="J621" s="18"/>
    </row>
    <row r="622" spans="9:10">
      <c r="I622" s="18"/>
      <c r="J622" s="18"/>
    </row>
    <row r="623" spans="9:10">
      <c r="I623" s="18"/>
      <c r="J623" s="18"/>
    </row>
    <row r="624" spans="9:10">
      <c r="I624" s="18"/>
      <c r="J624" s="18"/>
    </row>
    <row r="625" spans="9:10">
      <c r="I625" s="18"/>
      <c r="J625" s="18"/>
    </row>
    <row r="626" spans="9:10">
      <c r="I626" s="18"/>
      <c r="J626" s="18"/>
    </row>
    <row r="627" spans="9:10">
      <c r="I627" s="18"/>
      <c r="J627" s="18"/>
    </row>
    <row r="628" spans="9:10">
      <c r="I628" s="18"/>
      <c r="J628" s="18"/>
    </row>
    <row r="629" spans="9:10">
      <c r="I629" s="18"/>
      <c r="J629" s="18"/>
    </row>
    <row r="630" spans="9:10">
      <c r="I630" s="18"/>
      <c r="J630" s="18"/>
    </row>
    <row r="631" spans="9:10">
      <c r="I631" s="18"/>
      <c r="J631" s="18"/>
    </row>
    <row r="632" spans="9:10">
      <c r="I632" s="18"/>
      <c r="J632" s="18"/>
    </row>
    <row r="633" spans="9:10">
      <c r="I633" s="18"/>
      <c r="J633" s="18"/>
    </row>
    <row r="634" spans="9:10">
      <c r="I634" s="18"/>
      <c r="J634" s="18"/>
    </row>
    <row r="635" spans="9:10">
      <c r="I635" s="18"/>
      <c r="J635" s="18"/>
    </row>
    <row r="636" spans="9:10">
      <c r="I636" s="18"/>
      <c r="J636" s="18"/>
    </row>
    <row r="637" spans="9:10">
      <c r="I637" s="18"/>
      <c r="J637" s="18"/>
    </row>
    <row r="638" spans="9:10">
      <c r="I638" s="18"/>
      <c r="J638" s="18"/>
    </row>
    <row r="639" spans="9:10">
      <c r="I639" s="18"/>
      <c r="J639" s="18"/>
    </row>
    <row r="640" spans="9:10">
      <c r="I640" s="18"/>
      <c r="J640" s="18"/>
    </row>
    <row r="641" spans="9:10">
      <c r="I641" s="18"/>
      <c r="J641" s="18"/>
    </row>
    <row r="642" spans="9:10">
      <c r="I642" s="18"/>
      <c r="J642" s="18"/>
    </row>
    <row r="643" spans="9:10">
      <c r="I643" s="18"/>
      <c r="J643" s="18"/>
    </row>
    <row r="644" spans="9:10">
      <c r="I644" s="18"/>
      <c r="J644" s="18"/>
    </row>
    <row r="645" spans="9:10">
      <c r="I645" s="18"/>
      <c r="J645" s="18"/>
    </row>
    <row r="646" spans="9:10">
      <c r="I646" s="18"/>
      <c r="J646" s="18"/>
    </row>
    <row r="647" spans="9:10">
      <c r="I647" s="18"/>
      <c r="J647" s="18"/>
    </row>
    <row r="648" spans="9:10">
      <c r="I648" s="18"/>
      <c r="J648" s="18"/>
    </row>
    <row r="649" spans="9:10">
      <c r="I649" s="18"/>
      <c r="J649" s="18"/>
    </row>
    <row r="650" spans="9:10">
      <c r="I650" s="18"/>
      <c r="J650" s="18"/>
    </row>
    <row r="651" spans="9:10">
      <c r="I651" s="18"/>
      <c r="J651" s="18"/>
    </row>
    <row r="652" spans="9:10">
      <c r="I652" s="18"/>
      <c r="J652" s="18"/>
    </row>
    <row r="653" spans="9:10">
      <c r="I653" s="18"/>
      <c r="J653" s="18"/>
    </row>
    <row r="654" spans="9:10">
      <c r="I654" s="18"/>
      <c r="J654" s="18"/>
    </row>
    <row r="655" spans="9:10">
      <c r="I655" s="18"/>
      <c r="J655" s="18"/>
    </row>
    <row r="656" spans="9:10">
      <c r="I656" s="18"/>
      <c r="J656" s="18"/>
    </row>
    <row r="657" spans="9:10">
      <c r="I657" s="18"/>
      <c r="J657" s="18"/>
    </row>
    <row r="658" spans="9:10">
      <c r="I658" s="18"/>
      <c r="J658" s="18"/>
    </row>
    <row r="659" spans="9:10">
      <c r="I659" s="18"/>
      <c r="J659" s="18"/>
    </row>
    <row r="660" spans="9:10">
      <c r="I660" s="18"/>
      <c r="J660" s="18"/>
    </row>
    <row r="661" spans="9:10">
      <c r="I661" s="18"/>
      <c r="J661" s="18"/>
    </row>
    <row r="662" spans="9:10">
      <c r="I662" s="18"/>
      <c r="J662" s="18"/>
    </row>
    <row r="663" spans="9:10">
      <c r="I663" s="18"/>
      <c r="J663" s="18"/>
    </row>
    <row r="664" spans="9:10">
      <c r="I664" s="18"/>
      <c r="J664" s="18"/>
    </row>
    <row r="665" spans="9:10">
      <c r="I665" s="18"/>
      <c r="J665" s="18"/>
    </row>
    <row r="666" spans="9:10">
      <c r="I666" s="18"/>
      <c r="J666" s="18"/>
    </row>
    <row r="667" spans="9:10">
      <c r="I667" s="18"/>
      <c r="J667" s="18"/>
    </row>
    <row r="668" spans="9:10">
      <c r="I668" s="18"/>
      <c r="J668" s="18"/>
    </row>
    <row r="669" spans="9:10">
      <c r="I669" s="18"/>
      <c r="J669" s="18"/>
    </row>
    <row r="670" spans="9:10">
      <c r="I670" s="18"/>
      <c r="J670" s="18"/>
    </row>
    <row r="671" spans="9:10">
      <c r="I671" s="18"/>
      <c r="J671" s="18"/>
    </row>
    <row r="672" spans="9:10">
      <c r="I672" s="18"/>
      <c r="J672" s="18"/>
    </row>
    <row r="673" spans="9:10">
      <c r="I673" s="18"/>
      <c r="J673" s="18"/>
    </row>
    <row r="674" spans="9:10">
      <c r="I674" s="18"/>
      <c r="J674" s="18"/>
    </row>
    <row r="675" spans="9:10">
      <c r="I675" s="18"/>
      <c r="J675" s="18"/>
    </row>
    <row r="676" spans="9:10">
      <c r="I676" s="18"/>
      <c r="J676" s="18"/>
    </row>
    <row r="677" spans="9:10">
      <c r="I677" s="18"/>
      <c r="J677" s="18"/>
    </row>
    <row r="678" spans="9:10">
      <c r="I678" s="18"/>
      <c r="J678" s="18"/>
    </row>
    <row r="679" spans="9:10">
      <c r="I679" s="18"/>
      <c r="J679" s="18"/>
    </row>
    <row r="680" spans="9:10">
      <c r="I680" s="18"/>
      <c r="J680" s="18"/>
    </row>
    <row r="681" spans="9:10">
      <c r="I681" s="18"/>
      <c r="J681" s="18"/>
    </row>
    <row r="682" spans="9:10">
      <c r="I682" s="18"/>
      <c r="J682" s="18"/>
    </row>
    <row r="683" spans="9:10">
      <c r="I683" s="18"/>
      <c r="J683" s="18"/>
    </row>
    <row r="684" spans="9:10">
      <c r="I684" s="18"/>
      <c r="J684" s="18"/>
    </row>
    <row r="685" spans="9:10">
      <c r="I685" s="18"/>
      <c r="J685" s="18"/>
    </row>
    <row r="686" spans="9:10">
      <c r="I686" s="18"/>
      <c r="J686" s="18"/>
    </row>
    <row r="687" spans="9:10">
      <c r="I687" s="18"/>
      <c r="J687" s="18"/>
    </row>
    <row r="688" spans="9:10">
      <c r="I688" s="18"/>
      <c r="J688" s="18"/>
    </row>
    <row r="689" spans="9:10">
      <c r="I689" s="18"/>
      <c r="J689" s="18"/>
    </row>
    <row r="690" spans="9:10">
      <c r="I690" s="18"/>
      <c r="J690" s="18"/>
    </row>
    <row r="691" spans="9:10">
      <c r="I691" s="18"/>
      <c r="J691" s="18"/>
    </row>
    <row r="692" spans="9:10">
      <c r="I692" s="18"/>
      <c r="J692" s="18"/>
    </row>
    <row r="693" spans="9:10">
      <c r="I693" s="18"/>
      <c r="J693" s="18"/>
    </row>
    <row r="694" spans="9:10">
      <c r="I694" s="18"/>
      <c r="J694" s="18"/>
    </row>
    <row r="695" spans="9:10">
      <c r="I695" s="18"/>
      <c r="J695" s="18"/>
    </row>
    <row r="696" spans="9:10">
      <c r="I696" s="18"/>
      <c r="J696" s="18"/>
    </row>
    <row r="697" spans="9:10">
      <c r="I697" s="18"/>
      <c r="J697" s="18"/>
    </row>
    <row r="698" spans="9:10">
      <c r="I698" s="18"/>
      <c r="J698" s="18"/>
    </row>
    <row r="699" spans="9:10">
      <c r="I699" s="18"/>
      <c r="J699" s="18"/>
    </row>
    <row r="700" spans="9:10">
      <c r="I700" s="18"/>
      <c r="J700" s="18"/>
    </row>
    <row r="701" spans="9:10">
      <c r="I701" s="18"/>
      <c r="J701" s="18"/>
    </row>
    <row r="702" spans="9:10">
      <c r="I702" s="18"/>
      <c r="J702" s="18"/>
    </row>
    <row r="703" spans="9:10">
      <c r="I703" s="18"/>
      <c r="J703" s="18"/>
    </row>
    <row r="704" spans="9:10">
      <c r="I704" s="18"/>
      <c r="J704" s="18"/>
    </row>
    <row r="705" spans="9:10">
      <c r="I705" s="18"/>
      <c r="J705" s="18"/>
    </row>
    <row r="706" spans="9:10">
      <c r="I706" s="18"/>
      <c r="J706" s="18"/>
    </row>
    <row r="707" spans="9:10">
      <c r="I707" s="18"/>
      <c r="J707" s="18"/>
    </row>
    <row r="708" spans="9:10">
      <c r="I708" s="18"/>
      <c r="J708" s="18"/>
    </row>
    <row r="709" spans="9:10">
      <c r="I709" s="18"/>
      <c r="J709" s="18"/>
    </row>
    <row r="710" spans="9:10">
      <c r="I710" s="18"/>
      <c r="J710" s="18"/>
    </row>
    <row r="711" spans="9:10">
      <c r="I711" s="18"/>
      <c r="J711" s="18"/>
    </row>
    <row r="712" spans="9:10">
      <c r="I712" s="18"/>
      <c r="J712" s="18"/>
    </row>
    <row r="713" spans="9:10">
      <c r="I713" s="18"/>
      <c r="J713" s="18"/>
    </row>
    <row r="714" spans="9:10">
      <c r="I714" s="18"/>
      <c r="J714" s="18"/>
    </row>
    <row r="715" spans="9:10">
      <c r="I715" s="18"/>
      <c r="J715" s="18"/>
    </row>
    <row r="716" spans="9:10">
      <c r="I716" s="18"/>
      <c r="J716" s="18"/>
    </row>
    <row r="717" spans="9:10">
      <c r="I717" s="18"/>
      <c r="J717" s="18"/>
    </row>
    <row r="718" spans="9:10">
      <c r="I718" s="18"/>
      <c r="J718" s="18"/>
    </row>
    <row r="719" spans="9:10">
      <c r="I719" s="18"/>
      <c r="J719" s="18"/>
    </row>
    <row r="720" spans="9:10">
      <c r="I720" s="18"/>
      <c r="J720" s="18"/>
    </row>
    <row r="721" spans="9:10">
      <c r="I721" s="18"/>
      <c r="J721" s="18"/>
    </row>
    <row r="722" spans="9:10">
      <c r="I722" s="18"/>
      <c r="J722" s="18"/>
    </row>
    <row r="723" spans="9:10">
      <c r="I723" s="18"/>
      <c r="J723" s="18"/>
    </row>
    <row r="724" spans="9:10">
      <c r="I724" s="18"/>
      <c r="J724" s="18"/>
    </row>
    <row r="725" spans="9:10">
      <c r="I725" s="18"/>
      <c r="J725" s="18"/>
    </row>
    <row r="726" spans="9:10">
      <c r="I726" s="18"/>
      <c r="J726" s="18"/>
    </row>
    <row r="727" spans="9:10">
      <c r="I727" s="18"/>
      <c r="J727" s="18"/>
    </row>
    <row r="728" spans="9:10">
      <c r="I728" s="18"/>
      <c r="J728" s="18"/>
    </row>
    <row r="729" spans="9:10">
      <c r="I729" s="18"/>
      <c r="J729" s="18"/>
    </row>
    <row r="730" spans="9:10">
      <c r="I730" s="18"/>
      <c r="J730" s="18"/>
    </row>
    <row r="731" spans="9:10">
      <c r="I731" s="18"/>
      <c r="J731" s="18"/>
    </row>
    <row r="732" spans="9:10">
      <c r="I732" s="18"/>
      <c r="J732" s="18"/>
    </row>
    <row r="733" spans="9:10">
      <c r="I733" s="18"/>
      <c r="J733" s="18"/>
    </row>
    <row r="734" spans="9:10">
      <c r="I734" s="18"/>
      <c r="J734" s="18"/>
    </row>
    <row r="735" spans="9:10">
      <c r="I735" s="18"/>
      <c r="J735" s="18"/>
    </row>
    <row r="736" spans="9:10">
      <c r="I736" s="18"/>
      <c r="J736" s="18"/>
    </row>
    <row r="737" spans="9:10">
      <c r="I737" s="18"/>
      <c r="J737" s="18"/>
    </row>
    <row r="738" spans="9:10">
      <c r="I738" s="18"/>
      <c r="J738" s="18"/>
    </row>
    <row r="739" spans="9:10">
      <c r="I739" s="18"/>
      <c r="J739" s="18"/>
    </row>
    <row r="740" spans="9:10">
      <c r="I740" s="18"/>
      <c r="J740" s="18"/>
    </row>
    <row r="741" spans="9:10">
      <c r="I741" s="18"/>
      <c r="J741" s="18"/>
    </row>
    <row r="742" spans="9:10">
      <c r="I742" s="18"/>
      <c r="J742" s="18"/>
    </row>
    <row r="743" spans="9:10">
      <c r="I743" s="18"/>
      <c r="J743" s="18"/>
    </row>
    <row r="744" spans="9:10">
      <c r="I744" s="18"/>
      <c r="J744" s="18"/>
    </row>
    <row r="745" spans="9:10">
      <c r="I745" s="18"/>
      <c r="J745" s="18"/>
    </row>
    <row r="746" spans="9:10">
      <c r="I746" s="18"/>
      <c r="J746" s="18"/>
    </row>
    <row r="747" spans="9:10">
      <c r="I747" s="18"/>
      <c r="J747" s="18"/>
    </row>
    <row r="748" spans="9:10">
      <c r="I748" s="18"/>
      <c r="J748" s="18"/>
    </row>
    <row r="749" spans="9:10">
      <c r="I749" s="18"/>
      <c r="J749" s="18"/>
    </row>
    <row r="750" spans="9:10">
      <c r="I750" s="18"/>
      <c r="J750" s="18"/>
    </row>
    <row r="751" spans="9:10">
      <c r="I751" s="18"/>
      <c r="J751" s="18"/>
    </row>
    <row r="752" spans="9:10">
      <c r="I752" s="18"/>
      <c r="J752" s="18"/>
    </row>
    <row r="753" spans="9:10">
      <c r="I753" s="18"/>
      <c r="J753" s="18"/>
    </row>
    <row r="754" spans="9:10">
      <c r="I754" s="18"/>
      <c r="J754" s="18"/>
    </row>
    <row r="755" spans="9:10">
      <c r="I755" s="18"/>
      <c r="J755" s="18"/>
    </row>
    <row r="756" spans="9:10">
      <c r="I756" s="18"/>
      <c r="J756" s="18"/>
    </row>
    <row r="757" spans="9:10">
      <c r="I757" s="18"/>
      <c r="J757" s="18"/>
    </row>
    <row r="758" spans="9:10">
      <c r="I758" s="18"/>
      <c r="J758" s="18"/>
    </row>
    <row r="759" spans="9:10">
      <c r="I759" s="18"/>
      <c r="J759" s="18"/>
    </row>
    <row r="760" spans="9:10">
      <c r="I760" s="18"/>
      <c r="J760" s="18"/>
    </row>
    <row r="761" spans="9:10">
      <c r="I761" s="18"/>
      <c r="J761" s="18"/>
    </row>
    <row r="762" spans="9:10">
      <c r="I762" s="18"/>
      <c r="J762" s="18"/>
    </row>
    <row r="763" spans="9:10">
      <c r="I763" s="18"/>
      <c r="J763" s="18"/>
    </row>
    <row r="764" spans="9:10">
      <c r="I764" s="18"/>
      <c r="J764" s="18"/>
    </row>
    <row r="765" spans="9:10">
      <c r="I765" s="18"/>
      <c r="J765" s="18"/>
    </row>
    <row r="766" spans="9:10">
      <c r="I766" s="18"/>
      <c r="J766" s="18"/>
    </row>
    <row r="767" spans="9:10">
      <c r="I767" s="18"/>
      <c r="J767" s="18"/>
    </row>
    <row r="768" spans="9:10">
      <c r="I768" s="18"/>
      <c r="J768" s="18"/>
    </row>
    <row r="769" spans="9:10">
      <c r="I769" s="18"/>
      <c r="J769" s="18"/>
    </row>
    <row r="770" spans="9:10">
      <c r="I770" s="18"/>
      <c r="J770" s="18"/>
    </row>
    <row r="771" spans="9:10">
      <c r="I771" s="18"/>
      <c r="J771" s="18"/>
    </row>
    <row r="772" spans="9:10">
      <c r="I772" s="18"/>
      <c r="J772" s="18"/>
    </row>
    <row r="773" spans="9:10">
      <c r="I773" s="18"/>
      <c r="J773" s="18"/>
    </row>
    <row r="774" spans="9:10">
      <c r="I774" s="18"/>
      <c r="J774" s="18"/>
    </row>
    <row r="775" spans="9:10">
      <c r="I775" s="18"/>
      <c r="J775" s="18"/>
    </row>
    <row r="776" spans="9:10">
      <c r="I776" s="18"/>
      <c r="J776" s="18"/>
    </row>
    <row r="777" spans="9:10">
      <c r="I777" s="18"/>
      <c r="J777" s="18"/>
    </row>
    <row r="778" spans="9:10">
      <c r="I778" s="18"/>
      <c r="J778" s="18"/>
    </row>
    <row r="779" spans="9:10">
      <c r="I779" s="18"/>
      <c r="J779" s="18"/>
    </row>
    <row r="780" spans="9:10">
      <c r="I780" s="18"/>
      <c r="J780" s="18"/>
    </row>
    <row r="781" spans="9:10">
      <c r="I781" s="18"/>
      <c r="J781" s="18"/>
    </row>
    <row r="782" spans="9:10">
      <c r="I782" s="18"/>
      <c r="J782" s="18"/>
    </row>
    <row r="783" spans="9:10">
      <c r="I783" s="18"/>
      <c r="J783" s="18"/>
    </row>
    <row r="784" spans="9:10">
      <c r="I784" s="18"/>
      <c r="J784" s="18"/>
    </row>
    <row r="785" spans="9:10">
      <c r="I785" s="18"/>
      <c r="J785" s="18"/>
    </row>
    <row r="786" spans="9:10">
      <c r="I786" s="18"/>
      <c r="J786" s="18"/>
    </row>
    <row r="787" spans="9:10">
      <c r="I787" s="18"/>
      <c r="J787" s="18"/>
    </row>
    <row r="788" spans="9:10">
      <c r="I788" s="18"/>
      <c r="J788" s="18"/>
    </row>
    <row r="789" spans="9:10">
      <c r="I789" s="18"/>
      <c r="J789" s="18"/>
    </row>
    <row r="790" spans="9:10">
      <c r="I790" s="18"/>
      <c r="J790" s="18"/>
    </row>
    <row r="791" spans="9:10">
      <c r="I791" s="18"/>
      <c r="J791" s="18"/>
    </row>
    <row r="792" spans="9:10">
      <c r="I792" s="18"/>
      <c r="J792" s="18"/>
    </row>
    <row r="793" spans="9:10">
      <c r="I793" s="18"/>
      <c r="J793" s="18"/>
    </row>
    <row r="794" spans="9:10">
      <c r="I794" s="18"/>
      <c r="J794" s="18"/>
    </row>
    <row r="795" spans="9:10">
      <c r="I795" s="18"/>
      <c r="J795" s="18"/>
    </row>
    <row r="796" spans="9:10">
      <c r="I796" s="18"/>
      <c r="J796" s="18"/>
    </row>
    <row r="797" spans="9:10">
      <c r="I797" s="18"/>
      <c r="J797" s="18"/>
    </row>
    <row r="798" spans="9:10">
      <c r="I798" s="18"/>
      <c r="J798" s="18"/>
    </row>
    <row r="799" spans="9:10">
      <c r="I799" s="18"/>
      <c r="J799" s="18"/>
    </row>
    <row r="800" spans="9:10">
      <c r="I800" s="18"/>
      <c r="J800" s="18"/>
    </row>
    <row r="801" spans="9:10">
      <c r="I801" s="18"/>
      <c r="J801" s="18"/>
    </row>
    <row r="802" spans="9:10">
      <c r="I802" s="18"/>
      <c r="J802" s="18"/>
    </row>
    <row r="803" spans="9:10">
      <c r="I803" s="18"/>
      <c r="J803" s="18"/>
    </row>
    <row r="804" spans="9:10">
      <c r="I804" s="18"/>
      <c r="J804" s="18"/>
    </row>
    <row r="805" spans="9:10">
      <c r="I805" s="18"/>
      <c r="J805" s="18"/>
    </row>
    <row r="806" spans="9:10">
      <c r="I806" s="18"/>
      <c r="J806" s="18"/>
    </row>
    <row r="807" spans="9:10">
      <c r="I807" s="18"/>
      <c r="J807" s="18"/>
    </row>
    <row r="808" spans="9:10">
      <c r="I808" s="18"/>
      <c r="J808" s="18"/>
    </row>
    <row r="809" spans="9:10">
      <c r="I809" s="18"/>
      <c r="J809" s="18"/>
    </row>
    <row r="810" spans="9:10">
      <c r="I810" s="18"/>
      <c r="J810" s="18"/>
    </row>
    <row r="811" spans="9:10">
      <c r="I811" s="18"/>
      <c r="J811" s="18"/>
    </row>
    <row r="812" spans="9:10">
      <c r="I812" s="18"/>
      <c r="J812" s="18"/>
    </row>
    <row r="813" spans="9:10">
      <c r="I813" s="18"/>
      <c r="J813" s="18"/>
    </row>
    <row r="814" spans="9:10">
      <c r="I814" s="18"/>
      <c r="J814" s="18"/>
    </row>
    <row r="815" spans="9:10">
      <c r="I815" s="18"/>
      <c r="J815" s="18"/>
    </row>
    <row r="816" spans="9:10">
      <c r="I816" s="18"/>
      <c r="J816" s="18"/>
    </row>
    <row r="817" spans="9:10">
      <c r="I817" s="18"/>
      <c r="J817" s="18"/>
    </row>
    <row r="818" spans="9:10">
      <c r="I818" s="18"/>
      <c r="J818" s="18"/>
    </row>
    <row r="819" spans="9:10">
      <c r="I819" s="18"/>
      <c r="J819" s="18"/>
    </row>
    <row r="820" spans="9:10">
      <c r="I820" s="18"/>
      <c r="J820" s="18"/>
    </row>
    <row r="821" spans="9:10">
      <c r="I821" s="18"/>
      <c r="J821" s="18"/>
    </row>
    <row r="822" spans="9:10">
      <c r="I822" s="18"/>
      <c r="J822" s="18"/>
    </row>
    <row r="823" spans="9:10">
      <c r="I823" s="18"/>
      <c r="J823" s="18"/>
    </row>
    <row r="824" spans="9:10">
      <c r="I824" s="18"/>
      <c r="J824" s="18"/>
    </row>
    <row r="825" spans="9:10">
      <c r="I825" s="18"/>
      <c r="J825" s="18"/>
    </row>
    <row r="826" spans="9:10">
      <c r="I826" s="18"/>
      <c r="J826" s="18"/>
    </row>
    <row r="827" spans="9:10">
      <c r="I827" s="18"/>
      <c r="J827" s="18"/>
    </row>
    <row r="828" spans="9:10">
      <c r="I828" s="18"/>
      <c r="J828" s="18"/>
    </row>
    <row r="829" spans="9:10">
      <c r="I829" s="18"/>
      <c r="J829" s="18"/>
    </row>
    <row r="830" spans="9:10">
      <c r="I830" s="18"/>
      <c r="J830" s="18"/>
    </row>
    <row r="831" spans="9:10">
      <c r="I831" s="18"/>
      <c r="J831" s="18"/>
    </row>
    <row r="832" spans="9:10">
      <c r="I832" s="18"/>
      <c r="J832" s="18"/>
    </row>
    <row r="833" spans="9:10">
      <c r="I833" s="18"/>
      <c r="J833" s="18"/>
    </row>
    <row r="834" spans="9:10">
      <c r="I834" s="18"/>
      <c r="J834" s="18"/>
    </row>
    <row r="835" spans="9:10">
      <c r="I835" s="18"/>
      <c r="J835" s="18"/>
    </row>
    <row r="836" spans="9:10">
      <c r="I836" s="18"/>
      <c r="J836" s="18"/>
    </row>
    <row r="837" spans="9:10">
      <c r="I837" s="18"/>
      <c r="J837" s="18"/>
    </row>
    <row r="838" spans="9:10">
      <c r="I838" s="18"/>
      <c r="J838" s="18"/>
    </row>
    <row r="839" spans="9:10">
      <c r="I839" s="18"/>
      <c r="J839" s="18"/>
    </row>
    <row r="840" spans="9:10">
      <c r="I840" s="18"/>
      <c r="J840" s="18"/>
    </row>
    <row r="841" spans="9:10">
      <c r="I841" s="18"/>
      <c r="J841" s="18"/>
    </row>
    <row r="842" spans="9:10">
      <c r="I842" s="18"/>
      <c r="J842" s="18"/>
    </row>
    <row r="843" spans="9:10">
      <c r="I843" s="18"/>
      <c r="J843" s="18"/>
    </row>
    <row r="844" spans="9:10">
      <c r="I844" s="18"/>
      <c r="J844" s="18"/>
    </row>
    <row r="845" spans="9:10">
      <c r="I845" s="18"/>
      <c r="J845" s="18"/>
    </row>
    <row r="846" spans="9:10">
      <c r="I846" s="18"/>
      <c r="J846" s="18"/>
    </row>
    <row r="847" spans="9:10">
      <c r="I847" s="18"/>
      <c r="J847" s="18"/>
    </row>
    <row r="848" spans="9:10">
      <c r="I848" s="18"/>
      <c r="J848" s="18"/>
    </row>
    <row r="849" spans="9:10">
      <c r="I849" s="18"/>
      <c r="J849" s="18"/>
    </row>
    <row r="850" spans="9:10">
      <c r="I850" s="18"/>
      <c r="J850" s="18"/>
    </row>
    <row r="851" spans="9:10">
      <c r="I851" s="18"/>
      <c r="J851" s="18"/>
    </row>
    <row r="852" spans="9:10">
      <c r="I852" s="18"/>
      <c r="J852" s="18"/>
    </row>
    <row r="853" spans="9:10">
      <c r="I853" s="18"/>
      <c r="J853" s="18"/>
    </row>
    <row r="854" spans="9:10">
      <c r="I854" s="18"/>
      <c r="J854" s="18"/>
    </row>
    <row r="855" spans="9:10">
      <c r="I855" s="18"/>
      <c r="J855" s="18"/>
    </row>
    <row r="856" spans="9:10">
      <c r="I856" s="18"/>
      <c r="J856" s="18"/>
    </row>
    <row r="857" spans="9:10">
      <c r="I857" s="18"/>
      <c r="J857" s="18"/>
    </row>
    <row r="858" spans="9:10">
      <c r="I858" s="18"/>
      <c r="J858" s="18"/>
    </row>
    <row r="859" spans="9:10">
      <c r="I859" s="18"/>
      <c r="J859" s="18"/>
    </row>
    <row r="860" spans="9:10">
      <c r="I860" s="18"/>
      <c r="J860" s="18"/>
    </row>
    <row r="861" spans="9:10">
      <c r="I861" s="18"/>
      <c r="J861" s="18"/>
    </row>
    <row r="862" spans="9:10">
      <c r="I862" s="18"/>
      <c r="J862" s="18"/>
    </row>
    <row r="863" spans="9:10">
      <c r="I863" s="18"/>
      <c r="J863" s="18"/>
    </row>
    <row r="864" spans="9:10">
      <c r="I864" s="18"/>
      <c r="J864" s="18"/>
    </row>
    <row r="865" spans="9:10">
      <c r="I865" s="18"/>
      <c r="J865" s="18"/>
    </row>
    <row r="866" spans="9:10">
      <c r="I866" s="18"/>
      <c r="J866" s="18"/>
    </row>
    <row r="867" spans="9:10">
      <c r="I867" s="18"/>
      <c r="J867" s="18"/>
    </row>
    <row r="868" spans="9:10">
      <c r="I868" s="18"/>
      <c r="J868" s="18"/>
    </row>
    <row r="869" spans="9:10">
      <c r="I869" s="18"/>
      <c r="J869" s="18"/>
    </row>
    <row r="870" spans="9:10">
      <c r="I870" s="18"/>
      <c r="J870" s="18"/>
    </row>
    <row r="871" spans="9:10">
      <c r="I871" s="18"/>
      <c r="J871" s="18"/>
    </row>
    <row r="872" spans="9:10">
      <c r="I872" s="18"/>
      <c r="J872" s="18"/>
    </row>
    <row r="873" spans="9:10">
      <c r="I873" s="18"/>
      <c r="J873" s="18"/>
    </row>
    <row r="874" spans="9:10">
      <c r="I874" s="18"/>
      <c r="J874" s="18"/>
    </row>
    <row r="875" spans="9:10">
      <c r="I875" s="18"/>
      <c r="J875" s="18"/>
    </row>
    <row r="876" spans="9:10">
      <c r="I876" s="18"/>
      <c r="J876" s="18"/>
    </row>
    <row r="877" spans="9:10">
      <c r="I877" s="18"/>
      <c r="J877" s="18"/>
    </row>
    <row r="878" spans="9:10">
      <c r="I878" s="18"/>
      <c r="J878" s="18"/>
    </row>
    <row r="879" spans="9:10">
      <c r="I879" s="18"/>
      <c r="J879" s="18"/>
    </row>
    <row r="880" spans="9:10">
      <c r="I880" s="18"/>
      <c r="J880" s="18"/>
    </row>
    <row r="881" spans="9:10">
      <c r="I881" s="18"/>
      <c r="J881" s="18"/>
    </row>
    <row r="882" spans="9:10">
      <c r="I882" s="18"/>
      <c r="J882" s="18"/>
    </row>
    <row r="883" spans="9:10">
      <c r="I883" s="18"/>
      <c r="J883" s="18"/>
    </row>
    <row r="884" spans="9:10">
      <c r="I884" s="18"/>
      <c r="J884" s="18"/>
    </row>
    <row r="885" spans="9:10">
      <c r="I885" s="18"/>
      <c r="J885" s="18"/>
    </row>
    <row r="886" spans="9:10">
      <c r="I886" s="18"/>
      <c r="J886" s="18"/>
    </row>
    <row r="887" spans="9:10">
      <c r="I887" s="18"/>
      <c r="J887" s="18"/>
    </row>
    <row r="888" spans="9:10">
      <c r="I888" s="18"/>
      <c r="J888" s="18"/>
    </row>
    <row r="889" spans="9:10">
      <c r="I889" s="18"/>
      <c r="J889" s="18"/>
    </row>
    <row r="890" spans="9:10">
      <c r="I890" s="18"/>
      <c r="J890" s="18"/>
    </row>
    <row r="891" spans="9:10">
      <c r="I891" s="18"/>
      <c r="J891" s="18"/>
    </row>
    <row r="892" spans="9:10">
      <c r="I892" s="18"/>
      <c r="J892" s="18"/>
    </row>
    <row r="893" spans="9:10">
      <c r="I893" s="18"/>
      <c r="J893" s="18"/>
    </row>
    <row r="894" spans="9:10">
      <c r="I894" s="18"/>
      <c r="J894" s="18"/>
    </row>
    <row r="895" spans="9:10">
      <c r="I895" s="18"/>
      <c r="J895" s="18"/>
    </row>
    <row r="896" spans="9:10">
      <c r="I896" s="18"/>
      <c r="J896" s="18"/>
    </row>
    <row r="897" spans="9:10">
      <c r="I897" s="18"/>
      <c r="J897" s="18"/>
    </row>
    <row r="898" spans="9:10">
      <c r="I898" s="18"/>
      <c r="J898" s="18"/>
    </row>
    <row r="899" spans="9:10">
      <c r="I899" s="18"/>
      <c r="J899" s="18"/>
    </row>
    <row r="900" spans="9:10">
      <c r="I900" s="18"/>
      <c r="J900" s="18"/>
    </row>
    <row r="901" spans="9:10">
      <c r="I901" s="18"/>
      <c r="J901" s="18"/>
    </row>
    <row r="902" spans="9:10">
      <c r="I902" s="18"/>
      <c r="J902" s="18"/>
    </row>
    <row r="903" spans="9:10">
      <c r="I903" s="18"/>
      <c r="J903" s="18"/>
    </row>
    <row r="904" spans="9:10">
      <c r="I904" s="18"/>
      <c r="J904" s="18"/>
    </row>
    <row r="905" spans="9:10">
      <c r="I905" s="18"/>
      <c r="J905" s="18"/>
    </row>
    <row r="906" spans="9:10">
      <c r="I906" s="18"/>
      <c r="J906" s="18"/>
    </row>
    <row r="907" spans="9:10">
      <c r="I907" s="18"/>
      <c r="J907" s="18"/>
    </row>
    <row r="908" spans="9:10">
      <c r="I908" s="18"/>
      <c r="J908" s="18"/>
    </row>
    <row r="909" spans="9:10">
      <c r="I909" s="18"/>
      <c r="J909" s="18"/>
    </row>
    <row r="910" spans="9:10">
      <c r="I910" s="18"/>
      <c r="J910" s="18"/>
    </row>
    <row r="911" spans="9:10">
      <c r="I911" s="18"/>
      <c r="J911" s="18"/>
    </row>
    <row r="912" spans="9:10">
      <c r="I912" s="18"/>
      <c r="J912" s="18"/>
    </row>
    <row r="913" spans="9:10">
      <c r="I913" s="18"/>
      <c r="J913" s="18"/>
    </row>
    <row r="914" spans="9:10">
      <c r="I914" s="18"/>
      <c r="J914" s="18"/>
    </row>
    <row r="915" spans="9:10">
      <c r="I915" s="18"/>
      <c r="J915" s="18"/>
    </row>
    <row r="916" spans="9:10">
      <c r="I916" s="18"/>
      <c r="J916" s="18"/>
    </row>
    <row r="917" spans="9:10">
      <c r="I917" s="18"/>
      <c r="J917" s="18"/>
    </row>
    <row r="918" spans="9:10">
      <c r="I918" s="18"/>
      <c r="J918" s="18"/>
    </row>
    <row r="919" spans="9:10">
      <c r="I919" s="18"/>
      <c r="J919" s="18"/>
    </row>
    <row r="920" spans="9:10">
      <c r="I920" s="18"/>
      <c r="J920" s="18"/>
    </row>
    <row r="921" spans="9:10">
      <c r="I921" s="18"/>
      <c r="J921" s="18"/>
    </row>
    <row r="922" spans="9:10">
      <c r="I922" s="18"/>
      <c r="J922" s="18"/>
    </row>
    <row r="923" spans="9:10">
      <c r="I923" s="18"/>
      <c r="J923" s="18"/>
    </row>
    <row r="924" spans="9:10">
      <c r="I924" s="18"/>
      <c r="J924" s="18"/>
    </row>
    <row r="925" spans="9:10">
      <c r="I925" s="18"/>
      <c r="J925" s="18"/>
    </row>
    <row r="926" spans="9:10">
      <c r="I926" s="18"/>
      <c r="J926" s="18"/>
    </row>
    <row r="927" spans="9:10">
      <c r="I927" s="18"/>
      <c r="J927" s="18"/>
    </row>
    <row r="928" spans="9:10">
      <c r="I928" s="18"/>
      <c r="J928" s="18"/>
    </row>
    <row r="929" spans="9:10">
      <c r="I929" s="18"/>
      <c r="J929" s="18"/>
    </row>
    <row r="930" spans="9:10">
      <c r="I930" s="18"/>
      <c r="J930" s="18"/>
    </row>
    <row r="931" spans="9:10">
      <c r="I931" s="18"/>
      <c r="J931" s="18"/>
    </row>
    <row r="932" spans="9:10">
      <c r="I932" s="18"/>
      <c r="J932" s="18"/>
    </row>
    <row r="933" spans="9:10">
      <c r="I933" s="18"/>
      <c r="J933" s="18"/>
    </row>
    <row r="934" spans="9:10">
      <c r="I934" s="18"/>
      <c r="J934" s="18"/>
    </row>
    <row r="935" spans="9:10">
      <c r="I935" s="18"/>
      <c r="J935" s="18"/>
    </row>
    <row r="936" spans="9:10">
      <c r="I936" s="18"/>
      <c r="J936" s="18"/>
    </row>
    <row r="937" spans="9:10">
      <c r="I937" s="18"/>
      <c r="J937" s="18"/>
    </row>
    <row r="938" spans="9:10">
      <c r="I938" s="18"/>
      <c r="J938" s="18"/>
    </row>
    <row r="939" spans="9:10">
      <c r="I939" s="18"/>
      <c r="J939" s="18"/>
    </row>
    <row r="940" spans="9:10">
      <c r="I940" s="18"/>
      <c r="J940" s="18"/>
    </row>
    <row r="941" spans="9:10">
      <c r="I941" s="18"/>
      <c r="J941" s="18"/>
    </row>
    <row r="942" spans="9:10">
      <c r="I942" s="18"/>
      <c r="J942" s="18"/>
    </row>
    <row r="943" spans="9:10">
      <c r="I943" s="18"/>
      <c r="J943" s="18"/>
    </row>
    <row r="944" spans="9:10">
      <c r="I944" s="18"/>
      <c r="J944" s="18"/>
    </row>
    <row r="945" spans="9:10">
      <c r="I945" s="18"/>
      <c r="J945" s="18"/>
    </row>
    <row r="946" spans="9:10">
      <c r="I946" s="18"/>
      <c r="J946" s="18"/>
    </row>
    <row r="947" spans="9:10">
      <c r="I947" s="18"/>
      <c r="J947" s="18"/>
    </row>
    <row r="948" spans="9:10">
      <c r="I948" s="18"/>
      <c r="J948" s="18"/>
    </row>
    <row r="949" spans="9:10">
      <c r="I949" s="18"/>
      <c r="J949" s="18"/>
    </row>
    <row r="950" spans="9:10">
      <c r="I950" s="18"/>
      <c r="J950" s="18"/>
    </row>
    <row r="951" spans="9:10">
      <c r="I951" s="18"/>
      <c r="J951" s="18"/>
    </row>
    <row r="952" spans="9:10">
      <c r="I952" s="18"/>
      <c r="J952" s="18"/>
    </row>
    <row r="953" spans="9:10">
      <c r="I953" s="18"/>
      <c r="J953" s="18"/>
    </row>
    <row r="954" spans="9:10">
      <c r="I954" s="18"/>
      <c r="J954" s="18"/>
    </row>
    <row r="955" spans="9:10">
      <c r="I955" s="18"/>
      <c r="J955" s="18"/>
    </row>
    <row r="956" spans="9:10">
      <c r="I956" s="18"/>
      <c r="J956" s="18"/>
    </row>
    <row r="957" spans="9:10">
      <c r="I957" s="18"/>
      <c r="J957" s="18"/>
    </row>
    <row r="958" spans="9:10">
      <c r="I958" s="18"/>
      <c r="J958" s="18"/>
    </row>
    <row r="959" spans="9:10">
      <c r="I959" s="18"/>
      <c r="J959" s="18"/>
    </row>
    <row r="960" spans="9:10">
      <c r="I960" s="18"/>
      <c r="J960" s="18"/>
    </row>
    <row r="961" spans="9:10">
      <c r="I961" s="18"/>
      <c r="J961" s="18"/>
    </row>
    <row r="962" spans="9:10">
      <c r="I962" s="18"/>
      <c r="J962" s="18"/>
    </row>
    <row r="963" spans="9:10">
      <c r="I963" s="18"/>
      <c r="J963" s="18"/>
    </row>
    <row r="964" spans="9:10">
      <c r="I964" s="18"/>
      <c r="J964" s="18"/>
    </row>
    <row r="965" spans="9:10">
      <c r="I965" s="18"/>
      <c r="J965" s="18"/>
    </row>
    <row r="966" spans="9:10">
      <c r="I966" s="18"/>
      <c r="J966" s="18"/>
    </row>
    <row r="967" spans="9:10">
      <c r="I967" s="18"/>
      <c r="J967" s="18"/>
    </row>
    <row r="968" spans="9:10">
      <c r="I968" s="18"/>
      <c r="J968" s="18"/>
    </row>
    <row r="969" spans="9:10">
      <c r="I969" s="18"/>
      <c r="J969" s="18"/>
    </row>
    <row r="970" spans="9:10">
      <c r="I970" s="18"/>
      <c r="J970" s="18"/>
    </row>
    <row r="971" spans="9:10">
      <c r="I971" s="18"/>
      <c r="J971" s="18"/>
    </row>
    <row r="972" spans="9:10">
      <c r="I972" s="18"/>
      <c r="J972" s="18"/>
    </row>
    <row r="973" spans="9:10">
      <c r="I973" s="18"/>
      <c r="J973" s="18"/>
    </row>
    <row r="974" spans="9:10">
      <c r="I974" s="18"/>
      <c r="J974" s="18"/>
    </row>
    <row r="975" spans="9:10">
      <c r="I975" s="18"/>
      <c r="J975" s="18"/>
    </row>
    <row r="976" spans="9:10">
      <c r="I976" s="18"/>
      <c r="J976" s="18"/>
    </row>
    <row r="977" spans="9:10">
      <c r="I977" s="18"/>
      <c r="J977" s="18"/>
    </row>
    <row r="978" spans="9:10">
      <c r="I978" s="18"/>
      <c r="J978" s="18"/>
    </row>
    <row r="979" spans="9:10">
      <c r="I979" s="18"/>
      <c r="J979" s="18"/>
    </row>
    <row r="980" spans="9:10">
      <c r="I980" s="18"/>
      <c r="J980" s="18"/>
    </row>
    <row r="981" spans="9:10">
      <c r="I981" s="18"/>
      <c r="J981" s="18"/>
    </row>
    <row r="982" spans="9:10">
      <c r="I982" s="18"/>
      <c r="J982" s="18"/>
    </row>
    <row r="983" spans="9:10">
      <c r="I983" s="18"/>
      <c r="J983" s="18"/>
    </row>
    <row r="984" spans="9:10">
      <c r="I984" s="18"/>
      <c r="J984" s="18"/>
    </row>
    <row r="985" spans="9:10">
      <c r="I985" s="18"/>
      <c r="J985" s="18"/>
    </row>
    <row r="986" spans="9:10">
      <c r="I986" s="18"/>
      <c r="J986" s="18"/>
    </row>
    <row r="987" spans="9:10">
      <c r="I987" s="18"/>
      <c r="J987" s="18"/>
    </row>
    <row r="988" spans="9:10">
      <c r="I988" s="18"/>
      <c r="J988" s="18"/>
    </row>
    <row r="989" spans="9:10">
      <c r="I989" s="18"/>
      <c r="J989" s="18"/>
    </row>
    <row r="990" spans="9:10">
      <c r="I990" s="18"/>
      <c r="J990" s="18"/>
    </row>
    <row r="991" spans="9:10">
      <c r="I991" s="18"/>
      <c r="J991" s="18"/>
    </row>
    <row r="992" spans="9:10">
      <c r="I992" s="18"/>
      <c r="J992" s="18"/>
    </row>
    <row r="993" spans="9:10">
      <c r="I993" s="18"/>
      <c r="J993" s="18"/>
    </row>
    <row r="994" spans="9:10">
      <c r="I994" s="18"/>
      <c r="J994" s="18"/>
    </row>
    <row r="995" spans="9:10">
      <c r="I995" s="18"/>
      <c r="J995" s="18"/>
    </row>
    <row r="996" spans="9:10">
      <c r="I996" s="18"/>
      <c r="J996" s="18"/>
    </row>
    <row r="997" spans="9:10">
      <c r="I997" s="18"/>
      <c r="J997" s="18"/>
    </row>
    <row r="998" spans="9:10">
      <c r="I998" s="18"/>
      <c r="J998" s="18"/>
    </row>
    <row r="999" spans="9:10">
      <c r="I999" s="18"/>
      <c r="J999" s="18"/>
    </row>
    <row r="1000" spans="9:10">
      <c r="I1000" s="18"/>
      <c r="J1000" s="18"/>
    </row>
    <row r="1001" spans="9:10">
      <c r="I1001" s="18"/>
      <c r="J1001" s="18"/>
    </row>
    <row r="1002" spans="9:10">
      <c r="I1002" s="18"/>
      <c r="J1002" s="18"/>
    </row>
    <row r="1003" spans="9:10">
      <c r="I1003" s="18"/>
      <c r="J1003" s="18"/>
    </row>
    <row r="1004" spans="9:10">
      <c r="I1004" s="18"/>
      <c r="J1004" s="18"/>
    </row>
    <row r="1005" spans="9:10">
      <c r="I1005" s="18"/>
      <c r="J1005" s="18"/>
    </row>
    <row r="1006" spans="9:10">
      <c r="I1006" s="18"/>
      <c r="J1006" s="18"/>
    </row>
    <row r="1007" spans="9:10">
      <c r="I1007" s="18"/>
      <c r="J1007" s="18"/>
    </row>
    <row r="1008" spans="9:10">
      <c r="I1008" s="18"/>
      <c r="J1008" s="18"/>
    </row>
    <row r="1009" spans="9:10">
      <c r="I1009" s="18"/>
      <c r="J1009" s="18"/>
    </row>
    <row r="1010" spans="9:10">
      <c r="I1010" s="18"/>
      <c r="J1010" s="18"/>
    </row>
    <row r="1011" spans="9:10">
      <c r="I1011" s="18"/>
      <c r="J1011" s="18"/>
    </row>
    <row r="1012" spans="9:10">
      <c r="I1012" s="18"/>
      <c r="J1012" s="18"/>
    </row>
    <row r="1013" spans="9:10">
      <c r="I1013" s="18"/>
      <c r="J1013" s="18"/>
    </row>
    <row r="1014" spans="9:10">
      <c r="I1014" s="18"/>
      <c r="J1014" s="18"/>
    </row>
    <row r="1015" spans="9:10">
      <c r="I1015" s="18"/>
      <c r="J1015" s="18"/>
    </row>
    <row r="1016" spans="9:10">
      <c r="I1016" s="18"/>
      <c r="J1016" s="18"/>
    </row>
    <row r="1017" spans="9:10">
      <c r="I1017" s="18"/>
      <c r="J1017" s="18"/>
    </row>
    <row r="1018" spans="9:10">
      <c r="I1018" s="18"/>
      <c r="J1018" s="18"/>
    </row>
    <row r="1019" spans="9:10">
      <c r="I1019" s="18"/>
      <c r="J1019" s="18"/>
    </row>
    <row r="1020" spans="9:10">
      <c r="I1020" s="18"/>
      <c r="J1020" s="18"/>
    </row>
    <row r="1021" spans="9:10">
      <c r="I1021" s="18"/>
      <c r="J1021" s="18"/>
    </row>
    <row r="1022" spans="9:10">
      <c r="I1022" s="18"/>
      <c r="J1022" s="18"/>
    </row>
    <row r="1023" spans="9:10">
      <c r="I1023" s="18"/>
      <c r="J1023" s="18"/>
    </row>
    <row r="1024" spans="9:10">
      <c r="I1024" s="18"/>
      <c r="J1024" s="18"/>
    </row>
    <row r="1025" spans="9:10">
      <c r="I1025" s="18"/>
      <c r="J1025" s="18"/>
    </row>
    <row r="1026" spans="9:10">
      <c r="I1026" s="18"/>
      <c r="J1026" s="18"/>
    </row>
    <row r="1027" spans="9:10">
      <c r="I1027" s="18"/>
      <c r="J1027" s="18"/>
    </row>
    <row r="1028" spans="9:10">
      <c r="I1028" s="18"/>
      <c r="J1028" s="18"/>
    </row>
    <row r="1029" spans="9:10">
      <c r="I1029" s="18"/>
      <c r="J1029" s="18"/>
    </row>
    <row r="1030" spans="9:10">
      <c r="I1030" s="18"/>
      <c r="J1030" s="18"/>
    </row>
    <row r="1031" spans="9:10">
      <c r="I1031" s="18"/>
      <c r="J1031" s="18"/>
    </row>
    <row r="1032" spans="9:10">
      <c r="I1032" s="18"/>
      <c r="J1032" s="18"/>
    </row>
    <row r="1033" spans="9:10">
      <c r="I1033" s="18"/>
      <c r="J1033" s="18"/>
    </row>
    <row r="1034" spans="9:10">
      <c r="I1034" s="18"/>
      <c r="J1034" s="18"/>
    </row>
    <row r="1035" spans="9:10">
      <c r="I1035" s="18"/>
      <c r="J1035" s="18"/>
    </row>
    <row r="1036" spans="9:10">
      <c r="I1036" s="18"/>
      <c r="J1036" s="18"/>
    </row>
    <row r="1037" spans="9:10">
      <c r="I1037" s="18"/>
      <c r="J1037" s="18"/>
    </row>
    <row r="1038" spans="9:10">
      <c r="I1038" s="18"/>
      <c r="J1038" s="18"/>
    </row>
    <row r="1039" spans="9:10">
      <c r="I1039" s="18"/>
      <c r="J1039" s="18"/>
    </row>
    <row r="1040" spans="9:10">
      <c r="I1040" s="18"/>
      <c r="J1040" s="18"/>
    </row>
    <row r="1041" spans="9:10">
      <c r="I1041" s="18"/>
      <c r="J1041" s="18"/>
    </row>
    <row r="1042" spans="9:10">
      <c r="I1042" s="18"/>
      <c r="J1042" s="18"/>
    </row>
    <row r="1043" spans="9:10">
      <c r="I1043" s="18"/>
      <c r="J1043" s="18"/>
    </row>
    <row r="1044" spans="9:10">
      <c r="I1044" s="18"/>
      <c r="J1044" s="18"/>
    </row>
    <row r="1045" spans="9:10">
      <c r="I1045" s="18"/>
      <c r="J1045" s="18"/>
    </row>
    <row r="1046" spans="9:10">
      <c r="I1046" s="18"/>
      <c r="J1046" s="18"/>
    </row>
    <row r="1047" spans="9:10">
      <c r="I1047" s="18"/>
      <c r="J1047" s="18"/>
    </row>
    <row r="1048" spans="9:10">
      <c r="I1048" s="18"/>
      <c r="J1048" s="18"/>
    </row>
    <row r="1049" spans="9:10">
      <c r="I1049" s="18"/>
      <c r="J1049" s="18"/>
    </row>
    <row r="1050" spans="9:10">
      <c r="I1050" s="18"/>
      <c r="J1050" s="18"/>
    </row>
    <row r="1051" spans="9:10">
      <c r="I1051" s="18"/>
      <c r="J1051" s="18"/>
    </row>
    <row r="1052" spans="9:10">
      <c r="I1052" s="18"/>
      <c r="J1052" s="18"/>
    </row>
    <row r="1053" spans="9:10">
      <c r="I1053" s="18"/>
      <c r="J1053" s="18"/>
    </row>
    <row r="1054" spans="9:10">
      <c r="I1054" s="18"/>
      <c r="J1054" s="18"/>
    </row>
    <row r="1055" spans="9:10">
      <c r="I1055" s="18"/>
      <c r="J1055" s="18"/>
    </row>
    <row r="1056" spans="9:10">
      <c r="I1056" s="18"/>
      <c r="J1056" s="18"/>
    </row>
    <row r="1057" spans="9:10">
      <c r="I1057" s="18"/>
      <c r="J1057" s="18"/>
    </row>
    <row r="1058" spans="9:10">
      <c r="I1058" s="18"/>
      <c r="J1058" s="18"/>
    </row>
    <row r="1059" spans="9:10">
      <c r="I1059" s="18"/>
      <c r="J1059" s="18"/>
    </row>
    <row r="1060" spans="9:10">
      <c r="I1060" s="18"/>
      <c r="J1060" s="18"/>
    </row>
    <row r="1061" spans="9:10">
      <c r="I1061" s="18"/>
      <c r="J1061" s="18"/>
    </row>
    <row r="1062" spans="9:10">
      <c r="I1062" s="18"/>
      <c r="J1062" s="18"/>
    </row>
    <row r="1063" spans="9:10">
      <c r="I1063" s="18"/>
      <c r="J1063" s="18"/>
    </row>
    <row r="1064" spans="9:10">
      <c r="I1064" s="18"/>
      <c r="J1064" s="18"/>
    </row>
    <row r="1065" spans="9:10">
      <c r="I1065" s="18"/>
      <c r="J1065" s="18"/>
    </row>
    <row r="1066" spans="9:10">
      <c r="I1066" s="18"/>
      <c r="J1066" s="18"/>
    </row>
    <row r="1067" spans="9:10">
      <c r="I1067" s="18"/>
      <c r="J1067" s="18"/>
    </row>
    <row r="1068" spans="9:10">
      <c r="I1068" s="18"/>
      <c r="J1068" s="18"/>
    </row>
    <row r="1069" spans="9:10">
      <c r="I1069" s="18"/>
      <c r="J1069" s="18"/>
    </row>
    <row r="1070" spans="9:10">
      <c r="I1070" s="18"/>
      <c r="J1070" s="18"/>
    </row>
    <row r="1071" spans="9:10">
      <c r="I1071" s="18"/>
      <c r="J1071" s="18"/>
    </row>
    <row r="1072" spans="9:10">
      <c r="I1072" s="18"/>
      <c r="J1072" s="18"/>
    </row>
    <row r="1073" spans="9:10">
      <c r="I1073" s="18"/>
      <c r="J1073" s="18"/>
    </row>
    <row r="1074" spans="9:10">
      <c r="I1074" s="18"/>
      <c r="J1074" s="18"/>
    </row>
    <row r="1075" spans="9:10">
      <c r="I1075" s="18"/>
      <c r="J1075" s="18"/>
    </row>
    <row r="1076" spans="9:10">
      <c r="I1076" s="18"/>
      <c r="J1076" s="18"/>
    </row>
    <row r="1077" spans="9:10">
      <c r="I1077" s="18"/>
      <c r="J1077" s="18"/>
    </row>
    <row r="1078" spans="9:10">
      <c r="I1078" s="18"/>
      <c r="J1078" s="18"/>
    </row>
    <row r="1079" spans="9:10">
      <c r="I1079" s="18"/>
      <c r="J1079" s="18"/>
    </row>
    <row r="1080" spans="9:10">
      <c r="I1080" s="18"/>
      <c r="J1080" s="18"/>
    </row>
    <row r="1081" spans="9:10">
      <c r="I1081" s="18"/>
      <c r="J1081" s="18"/>
    </row>
    <row r="1082" spans="9:10">
      <c r="I1082" s="18"/>
      <c r="J1082" s="18"/>
    </row>
    <row r="1083" spans="9:10">
      <c r="I1083" s="18"/>
      <c r="J1083" s="18"/>
    </row>
    <row r="1084" spans="9:10">
      <c r="I1084" s="18"/>
      <c r="J1084" s="18"/>
    </row>
    <row r="1085" spans="9:10">
      <c r="I1085" s="18"/>
      <c r="J1085" s="18"/>
    </row>
    <row r="1086" spans="9:10">
      <c r="I1086" s="18"/>
      <c r="J1086" s="18"/>
    </row>
    <row r="1087" spans="9:10">
      <c r="I1087" s="18"/>
      <c r="J1087" s="18"/>
    </row>
    <row r="1088" spans="9:10">
      <c r="I1088" s="18"/>
      <c r="J1088" s="18"/>
    </row>
    <row r="1089" spans="9:10">
      <c r="I1089" s="18"/>
      <c r="J1089" s="18"/>
    </row>
    <row r="1090" spans="9:10">
      <c r="I1090" s="18"/>
      <c r="J1090" s="18"/>
    </row>
    <row r="1091" spans="9:10">
      <c r="I1091" s="18"/>
      <c r="J1091" s="18"/>
    </row>
    <row r="1092" spans="9:10">
      <c r="I1092" s="18"/>
      <c r="J1092" s="18"/>
    </row>
    <row r="1093" spans="9:10">
      <c r="I1093" s="18"/>
      <c r="J1093" s="18"/>
    </row>
    <row r="1094" spans="9:10">
      <c r="I1094" s="18"/>
      <c r="J1094" s="18"/>
    </row>
    <row r="1095" spans="9:10">
      <c r="I1095" s="18"/>
      <c r="J1095" s="18"/>
    </row>
    <row r="1096" spans="9:10">
      <c r="I1096" s="18"/>
      <c r="J1096" s="18"/>
    </row>
    <row r="1097" spans="9:10">
      <c r="I1097" s="18"/>
      <c r="J1097" s="18"/>
    </row>
    <row r="1098" spans="9:10">
      <c r="I1098" s="18"/>
      <c r="J1098" s="18"/>
    </row>
    <row r="1099" spans="9:10">
      <c r="I1099" s="18"/>
      <c r="J1099" s="18"/>
    </row>
    <row r="1100" spans="9:10">
      <c r="I1100" s="18"/>
      <c r="J1100" s="18"/>
    </row>
    <row r="1101" spans="9:10">
      <c r="I1101" s="18"/>
      <c r="J1101" s="18"/>
    </row>
    <row r="1102" spans="9:10">
      <c r="I1102" s="18"/>
      <c r="J1102" s="18"/>
    </row>
    <row r="1103" spans="9:10">
      <c r="I1103" s="18"/>
      <c r="J1103" s="18"/>
    </row>
    <row r="1104" spans="9:10">
      <c r="I1104" s="18"/>
      <c r="J1104" s="18"/>
    </row>
    <row r="1105" spans="9:10">
      <c r="I1105" s="18"/>
      <c r="J1105" s="18"/>
    </row>
    <row r="1106" spans="9:10">
      <c r="I1106" s="18"/>
      <c r="J1106" s="18"/>
    </row>
    <row r="1107" spans="9:10">
      <c r="I1107" s="18"/>
      <c r="J1107" s="18"/>
    </row>
    <row r="1108" spans="9:10">
      <c r="I1108" s="18"/>
      <c r="J1108" s="18"/>
    </row>
    <row r="1109" spans="9:10">
      <c r="I1109" s="18"/>
      <c r="J1109" s="18"/>
    </row>
    <row r="1110" spans="9:10">
      <c r="I1110" s="18"/>
      <c r="J1110" s="18"/>
    </row>
    <row r="1111" spans="9:10">
      <c r="I1111" s="18"/>
      <c r="J1111" s="18"/>
    </row>
    <row r="1112" spans="9:10">
      <c r="I1112" s="18"/>
      <c r="J1112" s="18"/>
    </row>
    <row r="1113" spans="9:10">
      <c r="I1113" s="18"/>
      <c r="J1113" s="18"/>
    </row>
    <row r="1114" spans="9:10">
      <c r="I1114" s="18"/>
      <c r="J1114" s="18"/>
    </row>
    <row r="1115" spans="9:10">
      <c r="I1115" s="18"/>
      <c r="J1115" s="18"/>
    </row>
    <row r="1116" spans="9:10">
      <c r="I1116" s="18"/>
      <c r="J1116" s="18"/>
    </row>
    <row r="1117" spans="9:10">
      <c r="I1117" s="18"/>
      <c r="J1117" s="18"/>
    </row>
    <row r="1118" spans="9:10">
      <c r="I1118" s="18"/>
      <c r="J1118" s="18"/>
    </row>
    <row r="1119" spans="9:10">
      <c r="I1119" s="18"/>
      <c r="J1119" s="18"/>
    </row>
    <row r="1120" spans="9:10">
      <c r="I1120" s="18"/>
      <c r="J1120" s="18"/>
    </row>
    <row r="1121" spans="9:10">
      <c r="I1121" s="18"/>
      <c r="J1121" s="18"/>
    </row>
    <row r="1122" spans="9:10">
      <c r="I1122" s="18"/>
      <c r="J1122" s="18"/>
    </row>
    <row r="1123" spans="9:10">
      <c r="I1123" s="18"/>
      <c r="J1123" s="18"/>
    </row>
    <row r="1124" spans="9:10">
      <c r="I1124" s="18"/>
      <c r="J1124" s="18"/>
    </row>
    <row r="1125" spans="9:10">
      <c r="I1125" s="18"/>
      <c r="J1125" s="18"/>
    </row>
    <row r="1126" spans="9:10">
      <c r="I1126" s="18"/>
      <c r="J1126" s="18"/>
    </row>
    <row r="1127" spans="9:10">
      <c r="I1127" s="18"/>
      <c r="J1127" s="18"/>
    </row>
    <row r="1128" spans="9:10">
      <c r="I1128" s="18"/>
      <c r="J1128" s="18"/>
    </row>
    <row r="1129" spans="9:10">
      <c r="I1129" s="18"/>
      <c r="J1129" s="18"/>
    </row>
    <row r="1130" spans="9:10">
      <c r="I1130" s="18"/>
      <c r="J1130" s="18"/>
    </row>
    <row r="1131" spans="9:10">
      <c r="I1131" s="18"/>
      <c r="J1131" s="18"/>
    </row>
    <row r="1132" spans="9:10">
      <c r="I1132" s="18"/>
      <c r="J1132" s="18"/>
    </row>
    <row r="1133" spans="9:10">
      <c r="I1133" s="18"/>
      <c r="J1133" s="18"/>
    </row>
    <row r="1134" spans="9:10">
      <c r="I1134" s="18"/>
      <c r="J1134" s="18"/>
    </row>
    <row r="1135" spans="9:10">
      <c r="I1135" s="18"/>
      <c r="J1135" s="18"/>
    </row>
    <row r="1136" spans="9:10">
      <c r="I1136" s="18"/>
      <c r="J1136" s="18"/>
    </row>
    <row r="1137" spans="9:10">
      <c r="I1137" s="18"/>
      <c r="J1137" s="18"/>
    </row>
    <row r="1138" spans="9:10">
      <c r="I1138" s="18"/>
      <c r="J1138" s="18"/>
    </row>
    <row r="1139" spans="9:10">
      <c r="I1139" s="18"/>
      <c r="J1139" s="18"/>
    </row>
    <row r="1140" spans="9:10">
      <c r="I1140" s="18"/>
      <c r="J1140" s="18"/>
    </row>
    <row r="1141" spans="9:10">
      <c r="I1141" s="18"/>
      <c r="J1141" s="18"/>
    </row>
    <row r="1142" spans="9:10">
      <c r="I1142" s="18"/>
      <c r="J1142" s="18"/>
    </row>
    <row r="1143" spans="9:10">
      <c r="I1143" s="18"/>
      <c r="J1143" s="18"/>
    </row>
    <row r="1144" spans="9:10">
      <c r="I1144" s="18"/>
      <c r="J1144" s="18"/>
    </row>
    <row r="1145" spans="9:10">
      <c r="I1145" s="18"/>
      <c r="J1145" s="18"/>
    </row>
    <row r="1146" spans="9:10">
      <c r="I1146" s="18"/>
      <c r="J1146" s="18"/>
    </row>
    <row r="1147" spans="9:10">
      <c r="I1147" s="18"/>
      <c r="J1147" s="18"/>
    </row>
    <row r="1148" spans="9:10">
      <c r="I1148" s="18"/>
      <c r="J1148" s="18"/>
    </row>
    <row r="1149" spans="9:10">
      <c r="I1149" s="18"/>
      <c r="J1149" s="18"/>
    </row>
    <row r="1150" spans="9:10">
      <c r="I1150" s="18"/>
      <c r="J1150" s="18"/>
    </row>
    <row r="1151" spans="9:10">
      <c r="I1151" s="18"/>
      <c r="J1151" s="18"/>
    </row>
    <row r="1152" spans="9:10">
      <c r="I1152" s="18"/>
      <c r="J1152" s="18"/>
    </row>
    <row r="1153" spans="9:10">
      <c r="I1153" s="18"/>
      <c r="J1153" s="18"/>
    </row>
    <row r="1154" spans="9:10">
      <c r="I1154" s="18"/>
      <c r="J1154" s="18"/>
    </row>
    <row r="1155" spans="9:10">
      <c r="I1155" s="18"/>
      <c r="J1155" s="18"/>
    </row>
    <row r="1156" spans="9:10">
      <c r="I1156" s="18"/>
      <c r="J1156" s="18"/>
    </row>
    <row r="1157" spans="9:10">
      <c r="I1157" s="18"/>
      <c r="J1157" s="18"/>
    </row>
    <row r="1158" spans="9:10">
      <c r="I1158" s="18"/>
      <c r="J1158" s="18"/>
    </row>
    <row r="1159" spans="9:10">
      <c r="I1159" s="18"/>
      <c r="J1159" s="18"/>
    </row>
    <row r="1160" spans="9:10">
      <c r="I1160" s="18"/>
      <c r="J1160" s="18"/>
    </row>
    <row r="1161" spans="9:10">
      <c r="I1161" s="18"/>
      <c r="J1161" s="18"/>
    </row>
    <row r="1162" spans="9:10">
      <c r="I1162" s="18"/>
      <c r="J1162" s="18"/>
    </row>
    <row r="1163" spans="9:10">
      <c r="I1163" s="18"/>
      <c r="J1163" s="18"/>
    </row>
    <row r="1164" spans="9:10">
      <c r="I1164" s="18"/>
      <c r="J1164" s="18"/>
    </row>
    <row r="1165" spans="9:10">
      <c r="I1165" s="18"/>
      <c r="J1165" s="18"/>
    </row>
    <row r="1166" spans="9:10">
      <c r="I1166" s="18"/>
      <c r="J1166" s="18"/>
    </row>
    <row r="1167" spans="9:10">
      <c r="I1167" s="18"/>
      <c r="J1167" s="18"/>
    </row>
    <row r="1168" spans="9:10">
      <c r="I1168" s="18"/>
      <c r="J1168" s="18"/>
    </row>
    <row r="1169" spans="9:10">
      <c r="I1169" s="18"/>
      <c r="J1169" s="18"/>
    </row>
    <row r="1170" spans="9:10">
      <c r="I1170" s="18"/>
      <c r="J1170" s="18"/>
    </row>
    <row r="1171" spans="9:10">
      <c r="I1171" s="18"/>
      <c r="J1171" s="18"/>
    </row>
    <row r="1172" spans="9:10">
      <c r="I1172" s="18"/>
      <c r="J1172" s="18"/>
    </row>
    <row r="1173" spans="9:10">
      <c r="I1173" s="18"/>
      <c r="J1173" s="18"/>
    </row>
    <row r="1174" spans="9:10">
      <c r="I1174" s="18"/>
      <c r="J1174" s="18"/>
    </row>
    <row r="1175" spans="9:10">
      <c r="I1175" s="18"/>
      <c r="J1175" s="18"/>
    </row>
    <row r="1176" spans="9:10">
      <c r="I1176" s="18"/>
      <c r="J1176" s="18"/>
    </row>
    <row r="1177" spans="9:10">
      <c r="I1177" s="18"/>
      <c r="J1177" s="18"/>
    </row>
    <row r="1178" spans="9:10">
      <c r="I1178" s="18"/>
      <c r="J1178" s="18"/>
    </row>
    <row r="1179" spans="9:10">
      <c r="I1179" s="18"/>
      <c r="J1179" s="18"/>
    </row>
    <row r="1180" spans="9:10">
      <c r="I1180" s="18"/>
      <c r="J1180" s="18"/>
    </row>
    <row r="1181" spans="9:10">
      <c r="I1181" s="18"/>
      <c r="J1181" s="18"/>
    </row>
    <row r="1182" spans="9:10">
      <c r="I1182" s="18"/>
      <c r="J1182" s="18"/>
    </row>
    <row r="1183" spans="9:10">
      <c r="I1183" s="18"/>
      <c r="J1183" s="18"/>
    </row>
    <row r="1184" spans="9:10">
      <c r="I1184" s="18"/>
      <c r="J1184" s="18"/>
    </row>
    <row r="1185" spans="9:10">
      <c r="I1185" s="18"/>
      <c r="J1185" s="18"/>
    </row>
    <row r="1186" spans="9:10">
      <c r="I1186" s="18"/>
      <c r="J1186" s="18"/>
    </row>
    <row r="1187" spans="9:10">
      <c r="I1187" s="18"/>
      <c r="J1187" s="18"/>
    </row>
    <row r="1188" spans="9:10">
      <c r="I1188" s="18"/>
      <c r="J1188" s="18"/>
    </row>
    <row r="1189" spans="9:10">
      <c r="I1189" s="18"/>
      <c r="J1189" s="18"/>
    </row>
    <row r="1190" spans="9:10">
      <c r="I1190" s="18"/>
      <c r="J1190" s="18"/>
    </row>
    <row r="1191" spans="9:10">
      <c r="I1191" s="18"/>
      <c r="J1191" s="18"/>
    </row>
    <row r="1192" spans="9:10">
      <c r="I1192" s="18"/>
      <c r="J1192" s="18"/>
    </row>
    <row r="1193" spans="9:10">
      <c r="I1193" s="18"/>
      <c r="J1193" s="18"/>
    </row>
    <row r="1194" spans="9:10">
      <c r="I1194" s="18"/>
      <c r="J1194" s="18"/>
    </row>
    <row r="1195" spans="9:10">
      <c r="I1195" s="18"/>
      <c r="J1195" s="18"/>
    </row>
    <row r="1196" spans="9:10">
      <c r="I1196" s="18"/>
      <c r="J1196" s="18"/>
    </row>
    <row r="1197" spans="9:10">
      <c r="I1197" s="18"/>
      <c r="J1197" s="18"/>
    </row>
    <row r="1198" spans="9:10">
      <c r="I1198" s="18"/>
      <c r="J1198" s="18"/>
    </row>
    <row r="1199" spans="9:10">
      <c r="I1199" s="18"/>
      <c r="J1199" s="18"/>
    </row>
    <row r="1200" spans="9:10">
      <c r="I1200" s="18"/>
      <c r="J1200" s="18"/>
    </row>
    <row r="1201" spans="9:10">
      <c r="I1201" s="18"/>
      <c r="J1201" s="18"/>
    </row>
    <row r="1202" spans="9:10">
      <c r="I1202" s="18"/>
      <c r="J1202" s="18"/>
    </row>
    <row r="1203" spans="9:10">
      <c r="I1203" s="18"/>
      <c r="J1203" s="18"/>
    </row>
    <row r="1204" spans="9:10">
      <c r="I1204" s="18"/>
      <c r="J1204" s="18"/>
    </row>
    <row r="1205" spans="9:10">
      <c r="I1205" s="18"/>
      <c r="J1205" s="18"/>
    </row>
    <row r="1206" spans="9:10">
      <c r="I1206" s="18"/>
      <c r="J1206" s="18"/>
    </row>
    <row r="1207" spans="9:10">
      <c r="I1207" s="18"/>
      <c r="J1207" s="18"/>
    </row>
    <row r="1208" spans="9:10">
      <c r="I1208" s="18"/>
      <c r="J1208" s="18"/>
    </row>
    <row r="1209" spans="9:10">
      <c r="I1209" s="18"/>
      <c r="J1209" s="18"/>
    </row>
    <row r="1210" spans="9:10">
      <c r="I1210" s="18"/>
      <c r="J1210" s="18"/>
    </row>
    <row r="1211" spans="9:10">
      <c r="I1211" s="18"/>
      <c r="J1211" s="18"/>
    </row>
    <row r="1212" spans="9:10">
      <c r="I1212" s="18"/>
      <c r="J1212" s="18"/>
    </row>
    <row r="1213" spans="9:10">
      <c r="I1213" s="18"/>
      <c r="J1213" s="18"/>
    </row>
    <row r="1214" spans="9:10">
      <c r="I1214" s="18"/>
      <c r="J1214" s="18"/>
    </row>
    <row r="1215" spans="9:10">
      <c r="I1215" s="18"/>
      <c r="J1215" s="18"/>
    </row>
    <row r="1216" spans="9:10">
      <c r="I1216" s="18"/>
      <c r="J1216" s="18"/>
    </row>
    <row r="1217" spans="9:10">
      <c r="I1217" s="18"/>
      <c r="J1217" s="18"/>
    </row>
    <row r="1218" spans="9:10">
      <c r="I1218" s="18"/>
      <c r="J1218" s="18"/>
    </row>
    <row r="1219" spans="9:10">
      <c r="I1219" s="18"/>
      <c r="J1219" s="18"/>
    </row>
    <row r="1220" spans="9:10">
      <c r="I1220" s="18"/>
      <c r="J1220" s="18"/>
    </row>
    <row r="1221" spans="9:10">
      <c r="I1221" s="18"/>
      <c r="J1221" s="18"/>
    </row>
    <row r="1222" spans="9:10">
      <c r="I1222" s="18"/>
      <c r="J1222" s="18"/>
    </row>
    <row r="1223" spans="9:10">
      <c r="I1223" s="18"/>
      <c r="J1223" s="18"/>
    </row>
    <row r="1224" spans="9:10">
      <c r="I1224" s="18"/>
      <c r="J1224" s="18"/>
    </row>
    <row r="1225" spans="9:10">
      <c r="I1225" s="18"/>
      <c r="J1225" s="18"/>
    </row>
    <row r="1226" spans="9:10">
      <c r="I1226" s="18"/>
      <c r="J1226" s="18"/>
    </row>
    <row r="1227" spans="9:10">
      <c r="I1227" s="18"/>
      <c r="J1227" s="18"/>
    </row>
    <row r="1228" spans="9:10">
      <c r="I1228" s="18"/>
      <c r="J1228" s="18"/>
    </row>
    <row r="1229" spans="9:10">
      <c r="I1229" s="18"/>
      <c r="J1229" s="18"/>
    </row>
    <row r="1230" spans="9:10">
      <c r="I1230" s="18"/>
      <c r="J1230" s="18"/>
    </row>
    <row r="1231" spans="9:10">
      <c r="I1231" s="18"/>
      <c r="J1231" s="18"/>
    </row>
    <row r="1232" spans="9:10">
      <c r="I1232" s="18"/>
      <c r="J1232" s="18"/>
    </row>
    <row r="1233" spans="9:10">
      <c r="I1233" s="18"/>
      <c r="J1233" s="18"/>
    </row>
    <row r="1234" spans="9:10">
      <c r="I1234" s="18"/>
      <c r="J1234" s="18"/>
    </row>
    <row r="1235" spans="9:10">
      <c r="I1235" s="18"/>
      <c r="J1235" s="18"/>
    </row>
    <row r="1236" spans="9:10">
      <c r="I1236" s="18"/>
      <c r="J1236" s="18"/>
    </row>
    <row r="1237" spans="9:10">
      <c r="I1237" s="18"/>
      <c r="J1237" s="18"/>
    </row>
    <row r="1238" spans="9:10">
      <c r="I1238" s="18"/>
      <c r="J1238" s="18"/>
    </row>
    <row r="1239" spans="9:10">
      <c r="I1239" s="18"/>
      <c r="J1239" s="18"/>
    </row>
    <row r="1240" spans="9:10">
      <c r="I1240" s="18"/>
      <c r="J1240" s="18"/>
    </row>
    <row r="1241" spans="9:10">
      <c r="I1241" s="18"/>
      <c r="J1241" s="18"/>
    </row>
    <row r="1242" spans="9:10">
      <c r="I1242" s="18"/>
      <c r="J1242" s="18"/>
    </row>
    <row r="1243" spans="9:10">
      <c r="I1243" s="18"/>
      <c r="J1243" s="18"/>
    </row>
    <row r="1244" spans="9:10">
      <c r="I1244" s="18"/>
      <c r="J1244" s="18"/>
    </row>
    <row r="1245" spans="9:10">
      <c r="I1245" s="18"/>
      <c r="J1245" s="18"/>
    </row>
    <row r="1246" spans="9:10">
      <c r="I1246" s="18"/>
      <c r="J1246" s="18"/>
    </row>
    <row r="1247" spans="9:10">
      <c r="I1247" s="18"/>
      <c r="J1247" s="18"/>
    </row>
    <row r="1248" spans="9:10">
      <c r="I1248" s="18"/>
      <c r="J1248" s="18"/>
    </row>
    <row r="1249" spans="9:10">
      <c r="I1249" s="18"/>
      <c r="J1249" s="18"/>
    </row>
    <row r="1250" spans="9:10">
      <c r="I1250" s="18"/>
      <c r="J1250" s="18"/>
    </row>
    <row r="1251" spans="9:10">
      <c r="I1251" s="18"/>
      <c r="J1251" s="18"/>
    </row>
    <row r="1252" spans="9:10">
      <c r="I1252" s="18"/>
      <c r="J1252" s="18"/>
    </row>
    <row r="1253" spans="9:10">
      <c r="I1253" s="18"/>
      <c r="J1253" s="18"/>
    </row>
    <row r="1254" spans="9:10">
      <c r="I1254" s="18"/>
      <c r="J1254" s="18"/>
    </row>
    <row r="1255" spans="9:10">
      <c r="I1255" s="18"/>
      <c r="J1255" s="18"/>
    </row>
    <row r="1256" spans="9:10">
      <c r="I1256" s="18"/>
      <c r="J1256" s="18"/>
    </row>
    <row r="1257" spans="9:10">
      <c r="I1257" s="18"/>
      <c r="J1257" s="18"/>
    </row>
    <row r="1258" spans="9:10">
      <c r="I1258" s="18"/>
      <c r="J1258" s="18"/>
    </row>
    <row r="1259" spans="9:10">
      <c r="I1259" s="18"/>
      <c r="J1259" s="18"/>
    </row>
    <row r="1260" spans="9:10">
      <c r="I1260" s="18"/>
      <c r="J1260" s="18"/>
    </row>
    <row r="1261" spans="9:10">
      <c r="I1261" s="18"/>
      <c r="J1261" s="18"/>
    </row>
    <row r="1262" spans="9:10">
      <c r="I1262" s="18"/>
      <c r="J1262" s="18"/>
    </row>
    <row r="1263" spans="9:10">
      <c r="I1263" s="18"/>
      <c r="J1263" s="18"/>
    </row>
    <row r="1264" spans="9:10">
      <c r="I1264" s="18"/>
      <c r="J1264" s="18"/>
    </row>
    <row r="1265" spans="9:10">
      <c r="I1265" s="18"/>
      <c r="J1265" s="18"/>
    </row>
    <row r="1266" spans="9:10">
      <c r="I1266" s="18"/>
      <c r="J1266" s="18"/>
    </row>
    <row r="1267" spans="9:10">
      <c r="I1267" s="18"/>
      <c r="J1267" s="18"/>
    </row>
    <row r="1268" spans="9:10">
      <c r="I1268" s="18"/>
      <c r="J1268" s="18"/>
    </row>
    <row r="1269" spans="9:10">
      <c r="I1269" s="18"/>
      <c r="J1269" s="18"/>
    </row>
    <row r="1270" spans="9:10">
      <c r="I1270" s="18"/>
      <c r="J1270" s="18"/>
    </row>
    <row r="1271" spans="9:10">
      <c r="I1271" s="18"/>
      <c r="J1271" s="18"/>
    </row>
    <row r="1272" spans="9:10">
      <c r="I1272" s="18"/>
      <c r="J1272" s="18"/>
    </row>
    <row r="1273" spans="9:10">
      <c r="I1273" s="18"/>
      <c r="J1273" s="18"/>
    </row>
    <row r="1274" spans="9:10">
      <c r="I1274" s="18"/>
      <c r="J1274" s="18"/>
    </row>
    <row r="1275" spans="9:10">
      <c r="I1275" s="18"/>
      <c r="J1275" s="18"/>
    </row>
    <row r="1276" spans="9:10">
      <c r="I1276" s="18"/>
      <c r="J1276" s="18"/>
    </row>
    <row r="1277" spans="9:10">
      <c r="I1277" s="18"/>
      <c r="J1277" s="18"/>
    </row>
    <row r="1278" spans="9:10">
      <c r="I1278" s="18"/>
      <c r="J1278" s="18"/>
    </row>
    <row r="1279" spans="9:10">
      <c r="I1279" s="18"/>
      <c r="J1279" s="18"/>
    </row>
    <row r="1280" spans="9:10">
      <c r="I1280" s="18"/>
      <c r="J1280" s="18"/>
    </row>
    <row r="1281" spans="9:10">
      <c r="I1281" s="18"/>
      <c r="J1281" s="18"/>
    </row>
    <row r="1282" spans="9:10">
      <c r="I1282" s="18"/>
      <c r="J1282" s="18"/>
    </row>
    <row r="1283" spans="9:10">
      <c r="I1283" s="18"/>
      <c r="J1283" s="18"/>
    </row>
    <row r="1284" spans="9:10">
      <c r="I1284" s="18"/>
      <c r="J1284" s="18"/>
    </row>
    <row r="1285" spans="9:10">
      <c r="I1285" s="18"/>
      <c r="J1285" s="18"/>
    </row>
    <row r="1286" spans="9:10">
      <c r="I1286" s="18"/>
      <c r="J1286" s="18"/>
    </row>
    <row r="1287" spans="9:10">
      <c r="I1287" s="18"/>
      <c r="J1287" s="18"/>
    </row>
    <row r="1288" spans="9:10">
      <c r="I1288" s="18"/>
      <c r="J1288" s="18"/>
    </row>
    <row r="1289" spans="9:10">
      <c r="I1289" s="18"/>
      <c r="J1289" s="18"/>
    </row>
    <row r="1290" spans="9:10">
      <c r="I1290" s="18"/>
      <c r="J1290" s="18"/>
    </row>
    <row r="1291" spans="9:10">
      <c r="I1291" s="18"/>
      <c r="J1291" s="18"/>
    </row>
    <row r="1292" spans="9:10">
      <c r="I1292" s="18"/>
      <c r="J1292" s="18"/>
    </row>
    <row r="1293" spans="9:10">
      <c r="I1293" s="18"/>
      <c r="J1293" s="18"/>
    </row>
    <row r="1294" spans="9:10">
      <c r="I1294" s="18"/>
      <c r="J1294" s="18"/>
    </row>
    <row r="1295" spans="9:10">
      <c r="I1295" s="18"/>
      <c r="J1295" s="18"/>
    </row>
    <row r="1296" spans="9:10">
      <c r="I1296" s="18"/>
      <c r="J1296" s="18"/>
    </row>
    <row r="1297" spans="9:10">
      <c r="I1297" s="18"/>
      <c r="J1297" s="18"/>
    </row>
    <row r="1298" spans="9:10">
      <c r="I1298" s="18"/>
      <c r="J1298" s="18"/>
    </row>
    <row r="1299" spans="9:10">
      <c r="I1299" s="18"/>
      <c r="J1299" s="18"/>
    </row>
    <row r="1300" spans="9:10">
      <c r="I1300" s="18"/>
      <c r="J1300" s="18"/>
    </row>
    <row r="1301" spans="9:10">
      <c r="I1301" s="18"/>
      <c r="J1301" s="18"/>
    </row>
    <row r="1302" spans="9:10">
      <c r="I1302" s="18"/>
      <c r="J1302" s="18"/>
    </row>
    <row r="1303" spans="9:10">
      <c r="I1303" s="18"/>
      <c r="J1303" s="18"/>
    </row>
    <row r="1304" spans="9:10">
      <c r="I1304" s="18"/>
      <c r="J1304" s="18"/>
    </row>
    <row r="1305" spans="9:10">
      <c r="I1305" s="18"/>
      <c r="J1305" s="18"/>
    </row>
    <row r="1306" spans="9:10">
      <c r="I1306" s="18"/>
      <c r="J1306" s="18"/>
    </row>
    <row r="1307" spans="9:10">
      <c r="I1307" s="18"/>
      <c r="J1307" s="18"/>
    </row>
    <row r="1308" spans="9:10">
      <c r="I1308" s="18"/>
      <c r="J1308" s="18"/>
    </row>
    <row r="1309" spans="9:10">
      <c r="I1309" s="18"/>
      <c r="J1309" s="18"/>
    </row>
    <row r="1310" spans="9:10">
      <c r="I1310" s="18"/>
      <c r="J1310" s="18"/>
    </row>
    <row r="1311" spans="9:10">
      <c r="I1311" s="18"/>
      <c r="J1311" s="18"/>
    </row>
    <row r="1312" spans="9:10">
      <c r="I1312" s="18"/>
      <c r="J1312" s="18"/>
    </row>
    <row r="1313" spans="9:10">
      <c r="I1313" s="18"/>
      <c r="J1313" s="18"/>
    </row>
    <row r="1314" spans="9:10">
      <c r="I1314" s="18"/>
      <c r="J1314" s="18"/>
    </row>
    <row r="1315" spans="9:10">
      <c r="I1315" s="18"/>
      <c r="J1315" s="18"/>
    </row>
    <row r="1316" spans="9:10">
      <c r="I1316" s="18"/>
      <c r="J1316" s="18"/>
    </row>
    <row r="1317" spans="9:10">
      <c r="I1317" s="18"/>
      <c r="J1317" s="18"/>
    </row>
    <row r="1318" spans="9:10">
      <c r="I1318" s="18"/>
      <c r="J1318" s="18"/>
    </row>
    <row r="1319" spans="9:10">
      <c r="I1319" s="18"/>
      <c r="J1319" s="18"/>
    </row>
    <row r="1320" spans="9:10">
      <c r="I1320" s="18"/>
      <c r="J1320" s="18"/>
    </row>
    <row r="1321" spans="9:10">
      <c r="I1321" s="18"/>
      <c r="J1321" s="18"/>
    </row>
    <row r="1322" spans="9:10">
      <c r="I1322" s="18"/>
      <c r="J1322" s="18"/>
    </row>
    <row r="1323" spans="9:10">
      <c r="I1323" s="18"/>
      <c r="J1323" s="18"/>
    </row>
    <row r="1324" spans="9:10">
      <c r="I1324" s="18"/>
      <c r="J1324" s="18"/>
    </row>
    <row r="1325" spans="9:10">
      <c r="I1325" s="18"/>
      <c r="J1325" s="18"/>
    </row>
    <row r="1326" spans="9:10">
      <c r="I1326" s="18"/>
      <c r="J1326" s="18"/>
    </row>
    <row r="1327" spans="9:10">
      <c r="I1327" s="18"/>
      <c r="J1327" s="18"/>
    </row>
    <row r="1328" spans="9:10">
      <c r="I1328" s="18"/>
      <c r="J1328" s="18"/>
    </row>
    <row r="1329" spans="9:10">
      <c r="I1329" s="18"/>
      <c r="J1329" s="18"/>
    </row>
    <row r="1330" spans="9:10">
      <c r="I1330" s="18"/>
      <c r="J1330" s="18"/>
    </row>
    <row r="1331" spans="9:10">
      <c r="I1331" s="18"/>
      <c r="J1331" s="18"/>
    </row>
    <row r="1332" spans="9:10">
      <c r="I1332" s="18"/>
      <c r="J1332" s="18"/>
    </row>
    <row r="1333" spans="9:10">
      <c r="I1333" s="18"/>
      <c r="J1333" s="18"/>
    </row>
    <row r="1334" spans="9:10">
      <c r="I1334" s="18"/>
      <c r="J1334" s="18"/>
    </row>
    <row r="1335" spans="9:10">
      <c r="I1335" s="18"/>
      <c r="J1335" s="18"/>
    </row>
    <row r="1336" spans="9:10">
      <c r="I1336" s="18"/>
      <c r="J1336" s="18"/>
    </row>
    <row r="1337" spans="9:10">
      <c r="I1337" s="18"/>
      <c r="J1337" s="18"/>
    </row>
    <row r="1338" spans="9:10">
      <c r="I1338" s="18"/>
      <c r="J1338" s="18"/>
    </row>
    <row r="1339" spans="9:10">
      <c r="I1339" s="18"/>
      <c r="J1339" s="18"/>
    </row>
    <row r="1340" spans="9:10">
      <c r="I1340" s="18"/>
      <c r="J1340" s="18"/>
    </row>
    <row r="1341" spans="9:10">
      <c r="I1341" s="18"/>
      <c r="J1341" s="18"/>
    </row>
    <row r="1342" spans="9:10">
      <c r="I1342" s="18"/>
      <c r="J1342" s="18"/>
    </row>
    <row r="1343" spans="9:10">
      <c r="I1343" s="18"/>
      <c r="J1343" s="18"/>
    </row>
    <row r="1344" spans="9:10">
      <c r="I1344" s="18"/>
      <c r="J1344" s="18"/>
    </row>
    <row r="1345" spans="9:10">
      <c r="I1345" s="18"/>
      <c r="J1345" s="18"/>
    </row>
    <row r="1346" spans="9:10">
      <c r="I1346" s="18"/>
      <c r="J1346" s="18"/>
    </row>
    <row r="1347" spans="9:10">
      <c r="I1347" s="18"/>
      <c r="J1347" s="18"/>
    </row>
    <row r="1348" spans="9:10">
      <c r="I1348" s="18"/>
      <c r="J1348" s="18"/>
    </row>
    <row r="1349" spans="9:10">
      <c r="I1349" s="18"/>
      <c r="J1349" s="18"/>
    </row>
    <row r="1350" spans="9:10">
      <c r="I1350" s="18"/>
      <c r="J1350" s="18"/>
    </row>
    <row r="1351" spans="9:10">
      <c r="I1351" s="18"/>
      <c r="J1351" s="18"/>
    </row>
    <row r="1352" spans="9:10">
      <c r="I1352" s="18"/>
      <c r="J1352" s="18"/>
    </row>
    <row r="1353" spans="9:10">
      <c r="I1353" s="18"/>
      <c r="J1353" s="18"/>
    </row>
    <row r="1354" spans="9:10">
      <c r="I1354" s="18"/>
      <c r="J1354" s="18"/>
    </row>
    <row r="1355" spans="9:10">
      <c r="I1355" s="18"/>
      <c r="J1355" s="18"/>
    </row>
    <row r="1356" spans="9:10">
      <c r="I1356" s="18"/>
      <c r="J1356" s="18"/>
    </row>
    <row r="1357" spans="9:10">
      <c r="I1357" s="18"/>
      <c r="J1357" s="18"/>
    </row>
    <row r="1358" spans="9:10">
      <c r="I1358" s="18"/>
      <c r="J1358" s="18"/>
    </row>
    <row r="1359" spans="9:10">
      <c r="I1359" s="18"/>
      <c r="J1359" s="18"/>
    </row>
    <row r="1360" spans="9:10">
      <c r="I1360" s="18"/>
      <c r="J1360" s="18"/>
    </row>
    <row r="1361" spans="9:10">
      <c r="I1361" s="18"/>
      <c r="J1361" s="18"/>
    </row>
    <row r="1362" spans="9:10">
      <c r="I1362" s="18"/>
      <c r="J1362" s="18"/>
    </row>
    <row r="1363" spans="9:10">
      <c r="I1363" s="18"/>
      <c r="J1363" s="18"/>
    </row>
    <row r="1364" spans="9:10">
      <c r="I1364" s="18"/>
      <c r="J1364" s="18"/>
    </row>
    <row r="1365" spans="9:10">
      <c r="I1365" s="18"/>
      <c r="J1365" s="18"/>
    </row>
    <row r="1366" spans="9:10">
      <c r="I1366" s="18"/>
      <c r="J1366" s="18"/>
    </row>
    <row r="1367" spans="9:10">
      <c r="I1367" s="18"/>
      <c r="J1367" s="18"/>
    </row>
    <row r="1368" spans="9:10">
      <c r="I1368" s="18"/>
      <c r="J1368" s="18"/>
    </row>
    <row r="1369" spans="9:10">
      <c r="I1369" s="18"/>
      <c r="J1369" s="18"/>
    </row>
    <row r="1370" spans="9:10">
      <c r="I1370" s="18"/>
      <c r="J1370" s="18"/>
    </row>
    <row r="1371" spans="9:10">
      <c r="I1371" s="18"/>
      <c r="J1371" s="18"/>
    </row>
    <row r="1372" spans="9:10">
      <c r="I1372" s="18"/>
      <c r="J1372" s="18"/>
    </row>
    <row r="1373" spans="9:10">
      <c r="I1373" s="18"/>
      <c r="J1373" s="18"/>
    </row>
    <row r="1374" spans="9:10">
      <c r="I1374" s="18"/>
      <c r="J1374" s="18"/>
    </row>
    <row r="1375" spans="9:10">
      <c r="I1375" s="18"/>
      <c r="J1375" s="18"/>
    </row>
    <row r="1376" spans="9:10">
      <c r="I1376" s="18"/>
      <c r="J1376" s="18"/>
    </row>
    <row r="1377" spans="9:10">
      <c r="I1377" s="18"/>
      <c r="J1377" s="18"/>
    </row>
    <row r="1378" spans="9:10">
      <c r="I1378" s="18"/>
      <c r="J1378" s="18"/>
    </row>
    <row r="1379" spans="9:10">
      <c r="I1379" s="18"/>
      <c r="J1379" s="18"/>
    </row>
    <row r="1380" spans="9:10">
      <c r="I1380" s="18"/>
      <c r="J1380" s="18"/>
    </row>
    <row r="1381" spans="9:10">
      <c r="I1381" s="18"/>
      <c r="J1381" s="18"/>
    </row>
    <row r="1382" spans="9:10">
      <c r="I1382" s="18"/>
      <c r="J1382" s="18"/>
    </row>
    <row r="1383" spans="9:10">
      <c r="I1383" s="18"/>
      <c r="J1383" s="18"/>
    </row>
    <row r="1384" spans="9:10">
      <c r="I1384" s="18"/>
      <c r="J1384" s="18"/>
    </row>
    <row r="1385" spans="9:10">
      <c r="I1385" s="18"/>
      <c r="J1385" s="18"/>
    </row>
    <row r="1386" spans="9:10">
      <c r="I1386" s="18"/>
      <c r="J1386" s="18"/>
    </row>
    <row r="1387" spans="9:10">
      <c r="I1387" s="18"/>
      <c r="J1387" s="18"/>
    </row>
    <row r="1388" spans="9:10">
      <c r="I1388" s="18"/>
      <c r="J1388" s="18"/>
    </row>
    <row r="1389" spans="9:10">
      <c r="I1389" s="18"/>
      <c r="J1389" s="18"/>
    </row>
    <row r="1390" spans="9:10">
      <c r="I1390" s="18"/>
      <c r="J1390" s="18"/>
    </row>
    <row r="1391" spans="9:10">
      <c r="I1391" s="18"/>
      <c r="J1391" s="18"/>
    </row>
    <row r="1392" spans="9:10">
      <c r="I1392" s="18"/>
      <c r="J1392" s="18"/>
    </row>
    <row r="1393" spans="9:10">
      <c r="I1393" s="18"/>
      <c r="J1393" s="18"/>
    </row>
    <row r="1394" spans="9:10">
      <c r="I1394" s="18"/>
      <c r="J1394" s="18"/>
    </row>
    <row r="1395" spans="9:10">
      <c r="I1395" s="18"/>
      <c r="J1395" s="18"/>
    </row>
    <row r="1396" spans="9:10">
      <c r="I1396" s="18"/>
      <c r="J1396" s="18"/>
    </row>
    <row r="1397" spans="9:10">
      <c r="I1397" s="18"/>
      <c r="J1397" s="18"/>
    </row>
    <row r="1398" spans="9:10">
      <c r="I1398" s="18"/>
      <c r="J1398" s="18"/>
    </row>
    <row r="1399" spans="9:10">
      <c r="I1399" s="18"/>
      <c r="J1399" s="18"/>
    </row>
    <row r="1400" spans="9:10">
      <c r="I1400" s="18"/>
      <c r="J1400" s="18"/>
    </row>
    <row r="1401" spans="9:10">
      <c r="I1401" s="18"/>
      <c r="J1401" s="18"/>
    </row>
    <row r="1402" spans="9:10">
      <c r="I1402" s="18"/>
      <c r="J1402" s="18"/>
    </row>
    <row r="1403" spans="9:10">
      <c r="I1403" s="18"/>
      <c r="J1403" s="18"/>
    </row>
    <row r="1404" spans="9:10">
      <c r="I1404" s="18"/>
      <c r="J1404" s="18"/>
    </row>
    <row r="1405" spans="9:10">
      <c r="I1405" s="18"/>
      <c r="J1405" s="18"/>
    </row>
    <row r="1406" spans="9:10">
      <c r="I1406" s="18"/>
      <c r="J1406" s="18"/>
    </row>
    <row r="1407" spans="9:10">
      <c r="I1407" s="18"/>
      <c r="J1407" s="18"/>
    </row>
    <row r="1408" spans="9:10">
      <c r="I1408" s="18"/>
      <c r="J1408" s="18"/>
    </row>
    <row r="1409" spans="9:10">
      <c r="I1409" s="18"/>
      <c r="J1409" s="18"/>
    </row>
    <row r="1410" spans="9:10">
      <c r="I1410" s="18"/>
      <c r="J1410" s="18"/>
    </row>
    <row r="1411" spans="9:10">
      <c r="I1411" s="18"/>
      <c r="J1411" s="18"/>
    </row>
    <row r="1412" spans="9:10">
      <c r="I1412" s="18"/>
      <c r="J1412" s="18"/>
    </row>
    <row r="1413" spans="9:10">
      <c r="I1413" s="18"/>
      <c r="J1413" s="18"/>
    </row>
    <row r="1414" spans="9:10">
      <c r="I1414" s="18"/>
      <c r="J1414" s="18"/>
    </row>
    <row r="1415" spans="9:10">
      <c r="I1415" s="18"/>
      <c r="J1415" s="18"/>
    </row>
    <row r="1416" spans="9:10">
      <c r="I1416" s="18"/>
      <c r="J1416" s="18"/>
    </row>
    <row r="1417" spans="9:10">
      <c r="I1417" s="18"/>
      <c r="J1417" s="18"/>
    </row>
    <row r="1418" spans="9:10">
      <c r="I1418" s="18"/>
      <c r="J1418" s="18"/>
    </row>
    <row r="1419" spans="9:10">
      <c r="I1419" s="18"/>
      <c r="J1419" s="18"/>
    </row>
    <row r="1420" spans="9:10">
      <c r="I1420" s="18"/>
      <c r="J1420" s="18"/>
    </row>
    <row r="1421" spans="9:10">
      <c r="I1421" s="18"/>
      <c r="J1421" s="18"/>
    </row>
    <row r="1422" spans="9:10">
      <c r="I1422" s="18"/>
      <c r="J1422" s="18"/>
    </row>
    <row r="1423" spans="9:10">
      <c r="I1423" s="18"/>
      <c r="J1423" s="18"/>
    </row>
    <row r="1424" spans="9:10">
      <c r="I1424" s="18"/>
      <c r="J1424" s="18"/>
    </row>
    <row r="1425" spans="9:10">
      <c r="I1425" s="18"/>
      <c r="J1425" s="18"/>
    </row>
    <row r="1426" spans="9:10">
      <c r="I1426" s="18"/>
      <c r="J1426" s="18"/>
    </row>
    <row r="1427" spans="9:10">
      <c r="I1427" s="18"/>
      <c r="J1427" s="18"/>
    </row>
    <row r="1428" spans="9:10">
      <c r="I1428" s="18"/>
      <c r="J1428" s="18"/>
    </row>
    <row r="1429" spans="9:10">
      <c r="I1429" s="18"/>
      <c r="J1429" s="18"/>
    </row>
    <row r="1430" spans="9:10">
      <c r="I1430" s="18"/>
      <c r="J1430" s="18"/>
    </row>
    <row r="1431" spans="9:10">
      <c r="I1431" s="18"/>
      <c r="J1431" s="18"/>
    </row>
    <row r="1432" spans="9:10">
      <c r="I1432" s="18"/>
      <c r="J1432" s="18"/>
    </row>
    <row r="1433" spans="9:10">
      <c r="I1433" s="18"/>
      <c r="J1433" s="18"/>
    </row>
    <row r="1434" spans="9:10">
      <c r="I1434" s="18"/>
      <c r="J1434" s="18"/>
    </row>
    <row r="1435" spans="9:10">
      <c r="I1435" s="18"/>
      <c r="J1435" s="18"/>
    </row>
    <row r="1436" spans="9:10">
      <c r="I1436" s="18"/>
      <c r="J1436" s="18"/>
    </row>
    <row r="1437" spans="9:10">
      <c r="I1437" s="18"/>
      <c r="J1437" s="18"/>
    </row>
    <row r="1438" spans="9:10">
      <c r="I1438" s="18"/>
      <c r="J1438" s="18"/>
    </row>
    <row r="1439" spans="9:10">
      <c r="I1439" s="18"/>
      <c r="J1439" s="18"/>
    </row>
    <row r="1440" spans="9:10">
      <c r="I1440" s="18"/>
      <c r="J1440" s="18"/>
    </row>
    <row r="1441" spans="9:10">
      <c r="I1441" s="18"/>
      <c r="J1441" s="18"/>
    </row>
    <row r="1442" spans="9:10">
      <c r="I1442" s="18"/>
      <c r="J1442" s="18"/>
    </row>
    <row r="1443" spans="9:10">
      <c r="I1443" s="18"/>
      <c r="J1443" s="18"/>
    </row>
    <row r="1444" spans="9:10">
      <c r="I1444" s="18"/>
      <c r="J1444" s="18"/>
    </row>
    <row r="1445" spans="9:10">
      <c r="I1445" s="18"/>
      <c r="J1445" s="18"/>
    </row>
    <row r="1446" spans="9:10">
      <c r="I1446" s="18"/>
      <c r="J1446" s="18"/>
    </row>
    <row r="1447" spans="9:10">
      <c r="I1447" s="18"/>
      <c r="J1447" s="18"/>
    </row>
    <row r="1448" spans="9:10">
      <c r="I1448" s="18"/>
      <c r="J1448" s="18"/>
    </row>
    <row r="1449" spans="9:10">
      <c r="I1449" s="18"/>
      <c r="J1449" s="18"/>
    </row>
    <row r="1450" spans="9:10">
      <c r="I1450" s="18"/>
      <c r="J1450" s="18"/>
    </row>
    <row r="1451" spans="9:10">
      <c r="I1451" s="18"/>
      <c r="J1451" s="18"/>
    </row>
    <row r="1452" spans="9:10">
      <c r="I1452" s="18"/>
      <c r="J1452" s="18"/>
    </row>
    <row r="1453" spans="9:10">
      <c r="I1453" s="18"/>
      <c r="J1453" s="18"/>
    </row>
    <row r="1454" spans="9:10">
      <c r="I1454" s="18"/>
      <c r="J1454" s="18"/>
    </row>
    <row r="1455" spans="9:10">
      <c r="I1455" s="18"/>
      <c r="J1455" s="18"/>
    </row>
    <row r="1456" spans="9:10">
      <c r="I1456" s="18"/>
      <c r="J1456" s="18"/>
    </row>
    <row r="1457" spans="9:10">
      <c r="I1457" s="18"/>
      <c r="J1457" s="18"/>
    </row>
    <row r="1458" spans="9:10">
      <c r="I1458" s="18"/>
      <c r="J1458" s="18"/>
    </row>
    <row r="1459" spans="9:10">
      <c r="I1459" s="18"/>
      <c r="J1459" s="18"/>
    </row>
    <row r="1460" spans="9:10">
      <c r="I1460" s="18"/>
      <c r="J1460" s="18"/>
    </row>
    <row r="1461" spans="9:10">
      <c r="I1461" s="18"/>
      <c r="J1461" s="18"/>
    </row>
    <row r="1462" spans="9:10">
      <c r="I1462" s="18"/>
      <c r="J1462" s="18"/>
    </row>
    <row r="1463" spans="9:10">
      <c r="I1463" s="18"/>
      <c r="J1463" s="18"/>
    </row>
    <row r="1464" spans="9:10">
      <c r="I1464" s="18"/>
      <c r="J1464" s="18"/>
    </row>
    <row r="1465" spans="9:10">
      <c r="I1465" s="18"/>
      <c r="J1465" s="18"/>
    </row>
    <row r="1466" spans="9:10">
      <c r="I1466" s="18"/>
      <c r="J1466" s="18"/>
    </row>
    <row r="1467" spans="9:10">
      <c r="I1467" s="18"/>
      <c r="J1467" s="18"/>
    </row>
    <row r="1468" spans="9:10">
      <c r="I1468" s="18"/>
      <c r="J1468" s="18"/>
    </row>
    <row r="1469" spans="9:10">
      <c r="I1469" s="18"/>
      <c r="J1469" s="18"/>
    </row>
    <row r="1470" spans="9:10">
      <c r="I1470" s="18"/>
      <c r="J1470" s="18"/>
    </row>
    <row r="1471" spans="9:10">
      <c r="I1471" s="18"/>
      <c r="J1471" s="18"/>
    </row>
    <row r="1472" spans="9:10">
      <c r="I1472" s="18"/>
      <c r="J1472" s="18"/>
    </row>
    <row r="1473" spans="9:10">
      <c r="I1473" s="18"/>
      <c r="J1473" s="18"/>
    </row>
    <row r="1474" spans="9:10">
      <c r="I1474" s="18"/>
      <c r="J1474" s="18"/>
    </row>
    <row r="1475" spans="9:10">
      <c r="I1475" s="18"/>
      <c r="J1475" s="18"/>
    </row>
    <row r="1476" spans="9:10">
      <c r="I1476" s="18"/>
      <c r="J1476" s="18"/>
    </row>
    <row r="1477" spans="9:10">
      <c r="I1477" s="18"/>
      <c r="J1477" s="18"/>
    </row>
    <row r="1478" spans="9:10">
      <c r="I1478" s="18"/>
      <c r="J1478" s="18"/>
    </row>
    <row r="1479" spans="9:10">
      <c r="I1479" s="18"/>
      <c r="J1479" s="18"/>
    </row>
    <row r="1480" spans="9:10">
      <c r="I1480" s="18"/>
      <c r="J1480" s="18"/>
    </row>
    <row r="1481" spans="9:10">
      <c r="I1481" s="18"/>
      <c r="J1481" s="18"/>
    </row>
    <row r="1482" spans="9:10">
      <c r="I1482" s="18"/>
      <c r="J1482" s="18"/>
    </row>
    <row r="1483" spans="9:10">
      <c r="I1483" s="18"/>
      <c r="J1483" s="18"/>
    </row>
    <row r="1484" spans="9:10">
      <c r="I1484" s="18"/>
      <c r="J1484" s="18"/>
    </row>
    <row r="1485" spans="9:10">
      <c r="I1485" s="18"/>
      <c r="J1485" s="18"/>
    </row>
    <row r="1486" spans="9:10">
      <c r="I1486" s="18"/>
      <c r="J1486" s="18"/>
    </row>
    <row r="1487" spans="9:10">
      <c r="I1487" s="18"/>
      <c r="J1487" s="18"/>
    </row>
    <row r="1488" spans="9:10">
      <c r="I1488" s="18"/>
      <c r="J1488" s="18"/>
    </row>
    <row r="1489" spans="9:10">
      <c r="I1489" s="18"/>
      <c r="J1489" s="18"/>
    </row>
    <row r="1490" spans="9:10">
      <c r="I1490" s="18"/>
      <c r="J1490" s="18"/>
    </row>
    <row r="1491" spans="9:10">
      <c r="I1491" s="18"/>
      <c r="J1491" s="18"/>
    </row>
    <row r="1492" spans="9:10">
      <c r="I1492" s="18"/>
      <c r="J1492" s="18"/>
    </row>
    <row r="1493" spans="9:10">
      <c r="I1493" s="18"/>
      <c r="J1493" s="18"/>
    </row>
    <row r="1494" spans="9:10">
      <c r="I1494" s="18"/>
      <c r="J1494" s="18"/>
    </row>
    <row r="1495" spans="9:10">
      <c r="I1495" s="18"/>
      <c r="J1495" s="18"/>
    </row>
    <row r="1496" spans="9:10">
      <c r="I1496" s="18"/>
      <c r="J1496" s="18"/>
    </row>
    <row r="1497" spans="9:10">
      <c r="I1497" s="18"/>
      <c r="J1497" s="18"/>
    </row>
    <row r="1498" spans="9:10">
      <c r="I1498" s="18"/>
      <c r="J1498" s="18"/>
    </row>
    <row r="1499" spans="9:10">
      <c r="I1499" s="18"/>
      <c r="J1499" s="18"/>
    </row>
    <row r="1500" spans="9:10">
      <c r="I1500" s="18"/>
      <c r="J1500" s="18"/>
    </row>
    <row r="1501" spans="9:10">
      <c r="I1501" s="18"/>
      <c r="J1501" s="18"/>
    </row>
    <row r="1502" spans="9:10">
      <c r="I1502" s="18"/>
      <c r="J1502" s="18"/>
    </row>
    <row r="1503" spans="9:10">
      <c r="I1503" s="18"/>
      <c r="J1503" s="18"/>
    </row>
    <row r="1504" spans="9:10">
      <c r="I1504" s="18"/>
      <c r="J1504" s="18"/>
    </row>
    <row r="1505" spans="9:10">
      <c r="I1505" s="18"/>
      <c r="J1505" s="18"/>
    </row>
    <row r="1506" spans="9:10">
      <c r="I1506" s="18"/>
      <c r="J1506" s="18"/>
    </row>
    <row r="1507" spans="9:10">
      <c r="I1507" s="18"/>
      <c r="J1507" s="18"/>
    </row>
    <row r="1508" spans="9:10">
      <c r="I1508" s="18"/>
      <c r="J1508" s="18"/>
    </row>
    <row r="1509" spans="9:10">
      <c r="I1509" s="18"/>
      <c r="J1509" s="18"/>
    </row>
    <row r="1510" spans="9:10">
      <c r="I1510" s="18"/>
      <c r="J1510" s="18"/>
    </row>
    <row r="1511" spans="9:10">
      <c r="I1511" s="18"/>
      <c r="J1511" s="18"/>
    </row>
    <row r="1512" spans="9:10">
      <c r="I1512" s="18"/>
      <c r="J1512" s="18"/>
    </row>
    <row r="1513" spans="9:10">
      <c r="I1513" s="18"/>
      <c r="J1513" s="18"/>
    </row>
    <row r="1514" spans="9:10">
      <c r="I1514" s="18"/>
      <c r="J1514" s="18"/>
    </row>
    <row r="1515" spans="9:10">
      <c r="I1515" s="18"/>
      <c r="J1515" s="18"/>
    </row>
    <row r="1516" spans="9:10">
      <c r="I1516" s="18"/>
      <c r="J1516" s="18"/>
    </row>
    <row r="1517" spans="9:10">
      <c r="I1517" s="18"/>
      <c r="J1517" s="18"/>
    </row>
    <row r="1518" spans="9:10">
      <c r="I1518" s="18"/>
      <c r="J1518" s="18"/>
    </row>
    <row r="1519" spans="9:10">
      <c r="I1519" s="18"/>
      <c r="J1519" s="18"/>
    </row>
    <row r="1520" spans="9:10">
      <c r="I1520" s="18"/>
      <c r="J1520" s="18"/>
    </row>
    <row r="1521" spans="9:10">
      <c r="I1521" s="18"/>
      <c r="J1521" s="18"/>
    </row>
    <row r="1522" spans="9:10">
      <c r="I1522" s="18"/>
      <c r="J1522" s="18"/>
    </row>
    <row r="1523" spans="9:10">
      <c r="I1523" s="18"/>
      <c r="J1523" s="18"/>
    </row>
    <row r="1524" spans="9:10">
      <c r="I1524" s="18"/>
      <c r="J1524" s="18"/>
    </row>
    <row r="1525" spans="9:10">
      <c r="I1525" s="18"/>
      <c r="J1525" s="18"/>
    </row>
    <row r="1526" spans="9:10">
      <c r="I1526" s="18"/>
      <c r="J1526" s="18"/>
    </row>
    <row r="1527" spans="9:10">
      <c r="I1527" s="18"/>
      <c r="J1527" s="18"/>
    </row>
    <row r="1528" spans="9:10">
      <c r="I1528" s="18"/>
      <c r="J1528" s="18"/>
    </row>
    <row r="1529" spans="9:10">
      <c r="I1529" s="18"/>
      <c r="J1529" s="18"/>
    </row>
    <row r="1530" spans="9:10">
      <c r="I1530" s="18"/>
      <c r="J1530" s="18"/>
    </row>
    <row r="1531" spans="9:10">
      <c r="I1531" s="18"/>
      <c r="J1531" s="18"/>
    </row>
    <row r="1532" spans="9:10">
      <c r="I1532" s="18"/>
      <c r="J1532" s="18"/>
    </row>
    <row r="1533" spans="9:10">
      <c r="I1533" s="18"/>
      <c r="J1533" s="18"/>
    </row>
    <row r="1534" spans="9:10">
      <c r="I1534" s="18"/>
      <c r="J1534" s="18"/>
    </row>
    <row r="1535" spans="9:10">
      <c r="I1535" s="18"/>
      <c r="J1535" s="18"/>
    </row>
    <row r="1536" spans="9:10">
      <c r="I1536" s="18"/>
      <c r="J1536" s="18"/>
    </row>
    <row r="1537" spans="9:10">
      <c r="I1537" s="18"/>
      <c r="J1537" s="18"/>
    </row>
    <row r="1538" spans="9:10">
      <c r="I1538" s="18"/>
      <c r="J1538" s="18"/>
    </row>
    <row r="1539" spans="9:10">
      <c r="I1539" s="18"/>
      <c r="J1539" s="18"/>
    </row>
    <row r="1540" spans="9:10">
      <c r="I1540" s="18"/>
      <c r="J1540" s="18"/>
    </row>
    <row r="1541" spans="9:10">
      <c r="I1541" s="18"/>
      <c r="J1541" s="18"/>
    </row>
    <row r="1542" spans="9:10">
      <c r="I1542" s="18"/>
      <c r="J1542" s="18"/>
    </row>
    <row r="1543" spans="9:10">
      <c r="I1543" s="18"/>
      <c r="J1543" s="18"/>
    </row>
    <row r="1544" spans="9:10">
      <c r="I1544" s="18"/>
      <c r="J1544" s="18"/>
    </row>
    <row r="1545" spans="9:10">
      <c r="I1545" s="18"/>
      <c r="J1545" s="18"/>
    </row>
    <row r="1546" spans="9:10">
      <c r="I1546" s="18"/>
      <c r="J1546" s="18"/>
    </row>
    <row r="1547" spans="9:10">
      <c r="I1547" s="18"/>
      <c r="J1547" s="18"/>
    </row>
    <row r="1548" spans="9:10">
      <c r="I1548" s="18"/>
      <c r="J1548" s="18"/>
    </row>
    <row r="1549" spans="9:10">
      <c r="I1549" s="18"/>
      <c r="J1549" s="18"/>
    </row>
    <row r="1550" spans="9:10">
      <c r="I1550" s="18"/>
      <c r="J1550" s="18"/>
    </row>
    <row r="1551" spans="9:10">
      <c r="I1551" s="18"/>
      <c r="J1551" s="18"/>
    </row>
    <row r="1552" spans="9:10">
      <c r="I1552" s="18"/>
      <c r="J1552" s="18"/>
    </row>
    <row r="1553" spans="9:10">
      <c r="I1553" s="18"/>
      <c r="J1553" s="18"/>
    </row>
    <row r="1554" spans="9:10">
      <c r="I1554" s="18"/>
      <c r="J1554" s="18"/>
    </row>
    <row r="1555" spans="9:10">
      <c r="I1555" s="18"/>
      <c r="J1555" s="18"/>
    </row>
    <row r="1556" spans="9:10">
      <c r="I1556" s="18"/>
      <c r="J1556" s="18"/>
    </row>
    <row r="1557" spans="9:10">
      <c r="I1557" s="18"/>
      <c r="J1557" s="18"/>
    </row>
    <row r="1558" spans="9:10">
      <c r="I1558" s="18"/>
      <c r="J1558" s="18"/>
    </row>
    <row r="1559" spans="9:10">
      <c r="I1559" s="18"/>
      <c r="J1559" s="18"/>
    </row>
    <row r="1560" spans="9:10">
      <c r="I1560" s="18"/>
      <c r="J1560" s="18"/>
    </row>
    <row r="1561" spans="9:10">
      <c r="I1561" s="18"/>
      <c r="J1561" s="18"/>
    </row>
    <row r="1562" spans="9:10">
      <c r="I1562" s="18"/>
      <c r="J1562" s="18"/>
    </row>
    <row r="1563" spans="9:10">
      <c r="I1563" s="18"/>
      <c r="J1563" s="18"/>
    </row>
    <row r="1564" spans="9:10">
      <c r="I1564" s="18"/>
      <c r="J1564" s="18"/>
    </row>
    <row r="1565" spans="9:10">
      <c r="I1565" s="18"/>
      <c r="J1565" s="18"/>
    </row>
    <row r="1566" spans="9:10">
      <c r="I1566" s="18"/>
      <c r="J1566" s="18"/>
    </row>
    <row r="1567" spans="9:10">
      <c r="I1567" s="18"/>
      <c r="J1567" s="18"/>
    </row>
    <row r="1568" spans="9:10">
      <c r="I1568" s="18"/>
      <c r="J1568" s="18"/>
    </row>
    <row r="1569" spans="9:10">
      <c r="I1569" s="18"/>
      <c r="J1569" s="18"/>
    </row>
    <row r="1570" spans="9:10">
      <c r="I1570" s="18"/>
      <c r="J1570" s="18"/>
    </row>
    <row r="1571" spans="9:10">
      <c r="I1571" s="18"/>
      <c r="J1571" s="18"/>
    </row>
    <row r="1572" spans="9:10">
      <c r="I1572" s="18"/>
      <c r="J1572" s="18"/>
    </row>
    <row r="1573" spans="9:10">
      <c r="I1573" s="18"/>
      <c r="J1573" s="18"/>
    </row>
    <row r="1574" spans="9:10">
      <c r="I1574" s="18"/>
      <c r="J1574" s="18"/>
    </row>
    <row r="1575" spans="9:10">
      <c r="I1575" s="18"/>
      <c r="J1575" s="18"/>
    </row>
    <row r="1576" spans="9:10">
      <c r="I1576" s="18"/>
      <c r="J1576" s="18"/>
    </row>
    <row r="1577" spans="9:10">
      <c r="I1577" s="18"/>
      <c r="J1577" s="18"/>
    </row>
    <row r="1578" spans="9:10">
      <c r="I1578" s="18"/>
      <c r="J1578" s="18"/>
    </row>
    <row r="1579" spans="9:10">
      <c r="I1579" s="18"/>
      <c r="J1579" s="18"/>
    </row>
    <row r="1580" spans="9:10">
      <c r="I1580" s="18"/>
      <c r="J1580" s="18"/>
    </row>
    <row r="1581" spans="9:10">
      <c r="I1581" s="18"/>
      <c r="J1581" s="18"/>
    </row>
    <row r="1582" spans="9:10">
      <c r="I1582" s="18"/>
      <c r="J1582" s="18"/>
    </row>
    <row r="1583" spans="9:10">
      <c r="I1583" s="18"/>
      <c r="J1583" s="18"/>
    </row>
    <row r="1584" spans="9:10">
      <c r="I1584" s="18"/>
      <c r="J1584" s="18"/>
    </row>
    <row r="1585" spans="9:10">
      <c r="I1585" s="18"/>
      <c r="J1585" s="18"/>
    </row>
    <row r="1586" spans="9:10">
      <c r="I1586" s="18"/>
      <c r="J1586" s="18"/>
    </row>
    <row r="1587" spans="9:10">
      <c r="I1587" s="18"/>
      <c r="J1587" s="18"/>
    </row>
    <row r="1588" spans="9:10">
      <c r="I1588" s="18"/>
      <c r="J1588" s="18"/>
    </row>
    <row r="1589" spans="9:10">
      <c r="I1589" s="18"/>
      <c r="J1589" s="18"/>
    </row>
    <row r="1590" spans="9:10">
      <c r="I1590" s="18"/>
      <c r="J1590" s="18"/>
    </row>
    <row r="1591" spans="9:10">
      <c r="I1591" s="18"/>
      <c r="J1591" s="18"/>
    </row>
    <row r="1592" spans="9:10">
      <c r="I1592" s="18"/>
      <c r="J1592" s="18"/>
    </row>
    <row r="1593" spans="9:10">
      <c r="I1593" s="18"/>
      <c r="J1593" s="18"/>
    </row>
    <row r="1594" spans="9:10">
      <c r="I1594" s="18"/>
      <c r="J1594" s="18"/>
    </row>
    <row r="1595" spans="9:10">
      <c r="I1595" s="18"/>
      <c r="J1595" s="18"/>
    </row>
    <row r="1596" spans="9:10">
      <c r="I1596" s="18"/>
      <c r="J1596" s="18"/>
    </row>
    <row r="1597" spans="9:10">
      <c r="I1597" s="18"/>
      <c r="J1597" s="18"/>
    </row>
    <row r="1598" spans="9:10">
      <c r="I1598" s="18"/>
      <c r="J1598" s="18"/>
    </row>
    <row r="1599" spans="9:10">
      <c r="I1599" s="18"/>
      <c r="J1599" s="18"/>
    </row>
    <row r="1600" spans="9:10">
      <c r="I1600" s="18"/>
      <c r="J1600" s="18"/>
    </row>
    <row r="1601" spans="9:10">
      <c r="I1601" s="18"/>
      <c r="J1601" s="18"/>
    </row>
    <row r="1602" spans="9:10">
      <c r="I1602" s="18"/>
      <c r="J1602" s="18"/>
    </row>
    <row r="1603" spans="9:10">
      <c r="I1603" s="18"/>
      <c r="J1603" s="18"/>
    </row>
    <row r="1604" spans="9:10">
      <c r="I1604" s="18"/>
      <c r="J1604" s="18"/>
    </row>
    <row r="1605" spans="9:10">
      <c r="I1605" s="18"/>
      <c r="J1605" s="18"/>
    </row>
    <row r="1606" spans="9:10">
      <c r="I1606" s="18"/>
      <c r="J1606" s="18"/>
    </row>
    <row r="1607" spans="9:10">
      <c r="I1607" s="18"/>
      <c r="J1607" s="18"/>
    </row>
    <row r="1608" spans="9:10">
      <c r="I1608" s="18"/>
      <c r="J1608" s="18"/>
    </row>
    <row r="1609" spans="9:10">
      <c r="I1609" s="18"/>
      <c r="J1609" s="18"/>
    </row>
    <row r="1610" spans="9:10">
      <c r="I1610" s="18"/>
      <c r="J1610" s="18"/>
    </row>
    <row r="1611" spans="9:10">
      <c r="I1611" s="18"/>
      <c r="J1611" s="18"/>
    </row>
    <row r="1612" spans="9:10">
      <c r="I1612" s="18"/>
      <c r="J1612" s="18"/>
    </row>
    <row r="1613" spans="9:10">
      <c r="I1613" s="18"/>
      <c r="J1613" s="18"/>
    </row>
    <row r="1614" spans="9:10">
      <c r="I1614" s="18"/>
      <c r="J1614" s="18"/>
    </row>
    <row r="1615" spans="9:10">
      <c r="I1615" s="18"/>
      <c r="J1615" s="18"/>
    </row>
    <row r="1616" spans="9:10">
      <c r="I1616" s="18"/>
      <c r="J1616" s="18"/>
    </row>
    <row r="1617" spans="9:10">
      <c r="I1617" s="18"/>
      <c r="J1617" s="18"/>
    </row>
    <row r="1618" spans="9:10">
      <c r="I1618" s="18"/>
      <c r="J1618" s="18"/>
    </row>
    <row r="1619" spans="9:10">
      <c r="I1619" s="18"/>
      <c r="J1619" s="18"/>
    </row>
    <row r="1620" spans="9:10">
      <c r="I1620" s="18"/>
      <c r="J1620" s="18"/>
    </row>
    <row r="1621" spans="9:10">
      <c r="I1621" s="18"/>
      <c r="J1621" s="18"/>
    </row>
    <row r="1622" spans="9:10">
      <c r="I1622" s="18"/>
      <c r="J1622" s="18"/>
    </row>
    <row r="1623" spans="9:10">
      <c r="I1623" s="18"/>
      <c r="J1623" s="18"/>
    </row>
    <row r="1624" spans="9:10">
      <c r="I1624" s="18"/>
      <c r="J1624" s="18"/>
    </row>
    <row r="1625" spans="9:10">
      <c r="I1625" s="18"/>
      <c r="J1625" s="18"/>
    </row>
    <row r="1626" spans="9:10">
      <c r="I1626" s="18"/>
      <c r="J1626" s="18"/>
    </row>
    <row r="1627" spans="9:10">
      <c r="I1627" s="18"/>
      <c r="J1627" s="18"/>
    </row>
    <row r="1628" spans="9:10">
      <c r="I1628" s="18"/>
      <c r="J1628" s="18"/>
    </row>
    <row r="1629" spans="9:10">
      <c r="I1629" s="18"/>
      <c r="J1629" s="18"/>
    </row>
    <row r="1630" spans="9:10">
      <c r="I1630" s="18"/>
      <c r="J1630" s="18"/>
    </row>
    <row r="1631" spans="9:10">
      <c r="I1631" s="18"/>
      <c r="J1631" s="18"/>
    </row>
    <row r="1632" spans="9:10">
      <c r="I1632" s="18"/>
      <c r="J1632" s="18"/>
    </row>
    <row r="1633" spans="9:10">
      <c r="I1633" s="18"/>
      <c r="J1633" s="18"/>
    </row>
    <row r="1634" spans="9:10">
      <c r="I1634" s="18"/>
      <c r="J1634" s="18"/>
    </row>
    <row r="1635" spans="9:10">
      <c r="I1635" s="18"/>
      <c r="J1635" s="18"/>
    </row>
    <row r="1636" spans="9:10">
      <c r="I1636" s="18"/>
      <c r="J1636" s="18"/>
    </row>
    <row r="1637" spans="9:10">
      <c r="I1637" s="18"/>
      <c r="J1637" s="18"/>
    </row>
    <row r="1638" spans="9:10">
      <c r="I1638" s="18"/>
      <c r="J1638" s="18"/>
    </row>
    <row r="1639" spans="9:10">
      <c r="I1639" s="18"/>
      <c r="J1639" s="18"/>
    </row>
    <row r="1640" spans="9:10">
      <c r="I1640" s="18"/>
      <c r="J1640" s="18"/>
    </row>
    <row r="1641" spans="9:10">
      <c r="I1641" s="18"/>
      <c r="J1641" s="18"/>
    </row>
    <row r="1642" spans="9:10">
      <c r="I1642" s="18"/>
      <c r="J1642" s="18"/>
    </row>
    <row r="1643" spans="9:10">
      <c r="I1643" s="18"/>
      <c r="J1643" s="18"/>
    </row>
    <row r="1644" spans="9:10">
      <c r="I1644" s="18"/>
      <c r="J1644" s="18"/>
    </row>
    <row r="1645" spans="9:10">
      <c r="I1645" s="18"/>
      <c r="J1645" s="18"/>
    </row>
    <row r="1646" spans="9:10">
      <c r="I1646" s="18"/>
      <c r="J1646" s="18"/>
    </row>
    <row r="1647" spans="9:10">
      <c r="I1647" s="18"/>
      <c r="J1647" s="18"/>
    </row>
    <row r="1648" spans="9:10">
      <c r="I1648" s="18"/>
      <c r="J1648" s="18"/>
    </row>
    <row r="1649" spans="9:10">
      <c r="I1649" s="18"/>
      <c r="J1649" s="18"/>
    </row>
    <row r="1650" spans="9:10">
      <c r="I1650" s="18"/>
      <c r="J1650" s="18"/>
    </row>
    <row r="1651" spans="9:10">
      <c r="I1651" s="18"/>
      <c r="J1651" s="18"/>
    </row>
    <row r="1652" spans="9:10">
      <c r="I1652" s="18"/>
      <c r="J1652" s="18"/>
    </row>
    <row r="1653" spans="9:10">
      <c r="I1653" s="18"/>
      <c r="J1653" s="18"/>
    </row>
    <row r="1654" spans="9:10">
      <c r="I1654" s="18"/>
      <c r="J1654" s="18"/>
    </row>
    <row r="1655" spans="9:10">
      <c r="I1655" s="18"/>
      <c r="J1655" s="18"/>
    </row>
    <row r="1656" spans="9:10">
      <c r="I1656" s="18"/>
      <c r="J1656" s="18"/>
    </row>
    <row r="1657" spans="9:10">
      <c r="I1657" s="18"/>
      <c r="J1657" s="18"/>
    </row>
    <row r="1658" spans="9:10">
      <c r="I1658" s="18"/>
      <c r="J1658" s="18"/>
    </row>
    <row r="1659" spans="9:10">
      <c r="I1659" s="18"/>
      <c r="J1659" s="18"/>
    </row>
    <row r="1660" spans="9:10">
      <c r="I1660" s="18"/>
      <c r="J1660" s="18"/>
    </row>
    <row r="1661" spans="9:10">
      <c r="I1661" s="18"/>
      <c r="J1661" s="18"/>
    </row>
    <row r="1662" spans="9:10">
      <c r="I1662" s="18"/>
      <c r="J1662" s="18"/>
    </row>
    <row r="1663" spans="9:10">
      <c r="I1663" s="18"/>
      <c r="J1663" s="18"/>
    </row>
    <row r="1664" spans="9:10">
      <c r="I1664" s="18"/>
      <c r="J1664" s="18"/>
    </row>
    <row r="1665" spans="9:10">
      <c r="I1665" s="18"/>
      <c r="J1665" s="18"/>
    </row>
    <row r="1666" spans="9:10">
      <c r="I1666" s="18"/>
      <c r="J1666" s="18"/>
    </row>
    <row r="1667" spans="9:10">
      <c r="I1667" s="18"/>
      <c r="J1667" s="18"/>
    </row>
    <row r="1668" spans="9:10">
      <c r="I1668" s="18"/>
      <c r="J1668" s="18"/>
    </row>
    <row r="1669" spans="9:10">
      <c r="I1669" s="18"/>
      <c r="J1669" s="18"/>
    </row>
    <row r="1670" spans="9:10">
      <c r="I1670" s="18"/>
      <c r="J1670" s="18"/>
    </row>
    <row r="1671" spans="9:10">
      <c r="I1671" s="18"/>
      <c r="J1671" s="18"/>
    </row>
    <row r="1672" spans="9:10">
      <c r="I1672" s="18"/>
      <c r="J1672" s="18"/>
    </row>
    <row r="1673" spans="9:10">
      <c r="I1673" s="18"/>
      <c r="J1673" s="18"/>
    </row>
    <row r="1674" spans="9:10">
      <c r="I1674" s="18"/>
      <c r="J1674" s="18"/>
    </row>
    <row r="1675" spans="9:10">
      <c r="I1675" s="18"/>
      <c r="J1675" s="18"/>
    </row>
    <row r="1676" spans="9:10">
      <c r="I1676" s="18"/>
      <c r="J1676" s="18"/>
    </row>
    <row r="1677" spans="9:10">
      <c r="I1677" s="18"/>
      <c r="J1677" s="18"/>
    </row>
    <row r="1678" spans="9:10">
      <c r="I1678" s="18"/>
      <c r="J1678" s="18"/>
    </row>
    <row r="1679" spans="9:10">
      <c r="I1679" s="18"/>
      <c r="J1679" s="18"/>
    </row>
    <row r="1680" spans="9:10">
      <c r="I1680" s="18"/>
      <c r="J1680" s="18"/>
    </row>
    <row r="1681" spans="9:10">
      <c r="I1681" s="18"/>
      <c r="J1681" s="18"/>
    </row>
    <row r="1682" spans="9:10">
      <c r="I1682" s="18"/>
      <c r="J1682" s="18"/>
    </row>
    <row r="1683" spans="9:10">
      <c r="I1683" s="18"/>
      <c r="J1683" s="18"/>
    </row>
    <row r="1684" spans="9:10">
      <c r="I1684" s="18"/>
      <c r="J1684" s="18"/>
    </row>
    <row r="1685" spans="9:10">
      <c r="I1685" s="18"/>
      <c r="J1685" s="18"/>
    </row>
    <row r="1686" spans="9:10">
      <c r="I1686" s="18"/>
      <c r="J1686" s="18"/>
    </row>
    <row r="1687" spans="9:10">
      <c r="I1687" s="18"/>
      <c r="J1687" s="18"/>
    </row>
    <row r="1688" spans="9:10">
      <c r="I1688" s="18"/>
      <c r="J1688" s="18"/>
    </row>
    <row r="1689" spans="9:10">
      <c r="I1689" s="18"/>
      <c r="J1689" s="18"/>
    </row>
    <row r="1690" spans="9:10">
      <c r="I1690" s="18"/>
      <c r="J1690" s="18"/>
    </row>
    <row r="1691" spans="9:10">
      <c r="I1691" s="18"/>
      <c r="J1691" s="18"/>
    </row>
    <row r="1692" spans="9:10">
      <c r="I1692" s="18"/>
      <c r="J1692" s="18"/>
    </row>
    <row r="1693" spans="9:10">
      <c r="I1693" s="18"/>
      <c r="J1693" s="18"/>
    </row>
    <row r="1694" spans="9:10">
      <c r="I1694" s="18"/>
      <c r="J1694" s="18"/>
    </row>
    <row r="1695" spans="9:10">
      <c r="I1695" s="18"/>
      <c r="J1695" s="18"/>
    </row>
    <row r="1696" spans="9:10">
      <c r="I1696" s="18"/>
      <c r="J1696" s="18"/>
    </row>
    <row r="1697" spans="9:10">
      <c r="I1697" s="18"/>
      <c r="J1697" s="18"/>
    </row>
    <row r="1698" spans="9:10">
      <c r="I1698" s="18"/>
      <c r="J1698" s="18"/>
    </row>
    <row r="1699" spans="9:10">
      <c r="I1699" s="18"/>
      <c r="J1699" s="18"/>
    </row>
    <row r="1700" spans="9:10">
      <c r="I1700" s="18"/>
      <c r="J1700" s="18"/>
    </row>
    <row r="1701" spans="9:10">
      <c r="I1701" s="18"/>
      <c r="J1701" s="18"/>
    </row>
    <row r="1702" spans="9:10">
      <c r="I1702" s="18"/>
      <c r="J1702" s="18"/>
    </row>
    <row r="1703" spans="9:10">
      <c r="I1703" s="18"/>
      <c r="J1703" s="18"/>
    </row>
    <row r="1704" spans="9:10">
      <c r="I1704" s="18"/>
      <c r="J1704" s="18"/>
    </row>
    <row r="1705" spans="9:10">
      <c r="I1705" s="18"/>
      <c r="J1705" s="18"/>
    </row>
    <row r="1706" spans="9:10">
      <c r="I1706" s="18"/>
      <c r="J1706" s="18"/>
    </row>
    <row r="1707" spans="9:10">
      <c r="I1707" s="18"/>
      <c r="J1707" s="18"/>
    </row>
    <row r="1708" spans="9:10">
      <c r="I1708" s="18"/>
      <c r="J1708" s="18"/>
    </row>
    <row r="1709" spans="9:10">
      <c r="I1709" s="18"/>
      <c r="J1709" s="18"/>
    </row>
    <row r="1710" spans="9:10">
      <c r="I1710" s="18"/>
      <c r="J1710" s="18"/>
    </row>
    <row r="1711" spans="9:10">
      <c r="I1711" s="18"/>
      <c r="J1711" s="18"/>
    </row>
    <row r="1712" spans="9:10">
      <c r="I1712" s="18"/>
      <c r="J1712" s="18"/>
    </row>
    <row r="1713" spans="9:10">
      <c r="I1713" s="18"/>
      <c r="J1713" s="18"/>
    </row>
    <row r="1714" spans="9:10">
      <c r="I1714" s="18"/>
      <c r="J1714" s="18"/>
    </row>
    <row r="1715" spans="9:10">
      <c r="I1715" s="18"/>
      <c r="J1715" s="18"/>
    </row>
    <row r="1716" spans="9:10">
      <c r="I1716" s="18"/>
      <c r="J1716" s="18"/>
    </row>
    <row r="1717" spans="9:10">
      <c r="I1717" s="18"/>
      <c r="J1717" s="18"/>
    </row>
    <row r="1718" spans="9:10">
      <c r="I1718" s="18"/>
      <c r="J1718" s="18"/>
    </row>
    <row r="1719" spans="9:10">
      <c r="I1719" s="18"/>
      <c r="J1719" s="18"/>
    </row>
    <row r="1720" spans="9:10">
      <c r="I1720" s="18"/>
      <c r="J1720" s="18"/>
    </row>
    <row r="1721" spans="9:10">
      <c r="I1721" s="18"/>
      <c r="J1721" s="18"/>
    </row>
    <row r="1722" spans="9:10">
      <c r="I1722" s="18"/>
      <c r="J1722" s="18"/>
    </row>
    <row r="1723" spans="9:10">
      <c r="I1723" s="18"/>
      <c r="J1723" s="18"/>
    </row>
    <row r="1724" spans="9:10">
      <c r="I1724" s="18"/>
      <c r="J1724" s="18"/>
    </row>
    <row r="1725" spans="9:10">
      <c r="I1725" s="18"/>
      <c r="J1725" s="18"/>
    </row>
    <row r="1726" spans="9:10">
      <c r="I1726" s="18"/>
      <c r="J1726" s="18"/>
    </row>
    <row r="1727" spans="9:10">
      <c r="I1727" s="18"/>
      <c r="J1727" s="18"/>
    </row>
    <row r="1728" spans="9:10">
      <c r="I1728" s="18"/>
      <c r="J1728" s="18"/>
    </row>
    <row r="1729" spans="9:10">
      <c r="I1729" s="18"/>
      <c r="J1729" s="18"/>
    </row>
    <row r="1730" spans="9:10">
      <c r="I1730" s="18"/>
      <c r="J1730" s="18"/>
    </row>
    <row r="1731" spans="9:10">
      <c r="I1731" s="18"/>
      <c r="J1731" s="18"/>
    </row>
    <row r="1732" spans="9:10">
      <c r="I1732" s="18"/>
      <c r="J1732" s="18"/>
    </row>
    <row r="1733" spans="9:10">
      <c r="I1733" s="18"/>
      <c r="J1733" s="18"/>
    </row>
    <row r="1734" spans="9:10">
      <c r="I1734" s="18"/>
      <c r="J1734" s="18"/>
    </row>
    <row r="1735" spans="9:10">
      <c r="I1735" s="18"/>
      <c r="J1735" s="18"/>
    </row>
    <row r="1736" spans="9:10">
      <c r="I1736" s="18"/>
      <c r="J1736" s="18"/>
    </row>
    <row r="1737" spans="9:10">
      <c r="I1737" s="18"/>
      <c r="J1737" s="18"/>
    </row>
    <row r="1738" spans="9:10">
      <c r="I1738" s="18"/>
      <c r="J1738" s="18"/>
    </row>
    <row r="1739" spans="9:10">
      <c r="I1739" s="18"/>
      <c r="J1739" s="18"/>
    </row>
    <row r="1740" spans="9:10">
      <c r="I1740" s="18"/>
      <c r="J1740" s="18"/>
    </row>
    <row r="1741" spans="9:10">
      <c r="I1741" s="18"/>
      <c r="J1741" s="18"/>
    </row>
    <row r="1742" spans="9:10">
      <c r="I1742" s="18"/>
      <c r="J1742" s="18"/>
    </row>
    <row r="1743" spans="9:10">
      <c r="I1743" s="18"/>
      <c r="J1743" s="18"/>
    </row>
    <row r="1744" spans="9:10">
      <c r="I1744" s="18"/>
      <c r="J1744" s="18"/>
    </row>
    <row r="1745" spans="9:10">
      <c r="I1745" s="18"/>
      <c r="J1745" s="18"/>
    </row>
    <row r="1746" spans="9:10">
      <c r="I1746" s="18"/>
      <c r="J1746" s="18"/>
    </row>
    <row r="1747" spans="9:10">
      <c r="I1747" s="18"/>
      <c r="J1747" s="18"/>
    </row>
    <row r="1748" spans="9:10">
      <c r="I1748" s="18"/>
      <c r="J1748" s="18"/>
    </row>
    <row r="1749" spans="9:10">
      <c r="I1749" s="18"/>
      <c r="J1749" s="18"/>
    </row>
    <row r="1750" spans="9:10">
      <c r="I1750" s="18"/>
      <c r="J1750" s="18"/>
    </row>
    <row r="1751" spans="9:10">
      <c r="I1751" s="18"/>
      <c r="J1751" s="18"/>
    </row>
    <row r="1752" spans="9:10">
      <c r="I1752" s="18"/>
      <c r="J1752" s="18"/>
    </row>
    <row r="1753" spans="9:10">
      <c r="I1753" s="18"/>
      <c r="J1753" s="18"/>
    </row>
    <row r="1754" spans="9:10">
      <c r="I1754" s="18"/>
      <c r="J1754" s="18"/>
    </row>
    <row r="1755" spans="9:10">
      <c r="I1755" s="18"/>
      <c r="J1755" s="18"/>
    </row>
    <row r="1756" spans="9:10">
      <c r="I1756" s="18"/>
      <c r="J1756" s="18"/>
    </row>
    <row r="1757" spans="9:10">
      <c r="I1757" s="18"/>
      <c r="J1757" s="18"/>
    </row>
    <row r="1758" spans="9:10">
      <c r="I1758" s="18"/>
      <c r="J1758" s="18"/>
    </row>
    <row r="1759" spans="9:10">
      <c r="I1759" s="18"/>
      <c r="J1759" s="18"/>
    </row>
    <row r="1760" spans="9:10">
      <c r="I1760" s="18"/>
      <c r="J1760" s="18"/>
    </row>
    <row r="1761" spans="9:10">
      <c r="I1761" s="18"/>
      <c r="J1761" s="18"/>
    </row>
    <row r="1762" spans="9:10">
      <c r="I1762" s="18"/>
      <c r="J1762" s="18"/>
    </row>
    <row r="1763" spans="9:10">
      <c r="I1763" s="18"/>
      <c r="J1763" s="18"/>
    </row>
    <row r="1764" spans="9:10">
      <c r="I1764" s="18"/>
      <c r="J1764" s="18"/>
    </row>
    <row r="1765" spans="9:10">
      <c r="I1765" s="18"/>
      <c r="J1765" s="18"/>
    </row>
    <row r="1766" spans="9:10">
      <c r="I1766" s="18"/>
      <c r="J1766" s="18"/>
    </row>
    <row r="1767" spans="9:10">
      <c r="I1767" s="18"/>
      <c r="J1767" s="18"/>
    </row>
    <row r="1768" spans="9:10">
      <c r="I1768" s="18"/>
      <c r="J1768" s="18"/>
    </row>
    <row r="1769" spans="9:10">
      <c r="I1769" s="18"/>
      <c r="J1769" s="18"/>
    </row>
    <row r="1770" spans="9:10">
      <c r="I1770" s="18"/>
      <c r="J1770" s="18"/>
    </row>
    <row r="1771" spans="9:10">
      <c r="I1771" s="18"/>
      <c r="J1771" s="18"/>
    </row>
    <row r="1772" spans="9:10">
      <c r="I1772" s="18"/>
      <c r="J1772" s="18"/>
    </row>
    <row r="1773" spans="9:10">
      <c r="I1773" s="18"/>
      <c r="J1773" s="18"/>
    </row>
    <row r="1774" spans="9:10">
      <c r="I1774" s="18"/>
      <c r="J1774" s="18"/>
    </row>
    <row r="1775" spans="9:10">
      <c r="I1775" s="18"/>
      <c r="J1775" s="18"/>
    </row>
    <row r="1776" spans="9:10">
      <c r="I1776" s="18"/>
      <c r="J1776" s="18"/>
    </row>
    <row r="1777" spans="9:10">
      <c r="I1777" s="18"/>
      <c r="J1777" s="18"/>
    </row>
    <row r="1778" spans="9:10">
      <c r="I1778" s="18"/>
      <c r="J1778" s="18"/>
    </row>
    <row r="1779" spans="9:10">
      <c r="I1779" s="18"/>
      <c r="J1779" s="18"/>
    </row>
    <row r="1780" spans="9:10">
      <c r="I1780" s="18"/>
      <c r="J1780" s="18"/>
    </row>
    <row r="1781" spans="9:10">
      <c r="I1781" s="18"/>
      <c r="J1781" s="18"/>
    </row>
    <row r="1782" spans="9:10">
      <c r="I1782" s="18"/>
      <c r="J1782" s="18"/>
    </row>
    <row r="1783" spans="9:10">
      <c r="I1783" s="18"/>
      <c r="J1783" s="18"/>
    </row>
    <row r="1784" spans="9:10">
      <c r="I1784" s="18"/>
      <c r="J1784" s="18"/>
    </row>
    <row r="1785" spans="9:10">
      <c r="I1785" s="18"/>
      <c r="J1785" s="18"/>
    </row>
    <row r="1786" spans="9:10">
      <c r="I1786" s="18"/>
      <c r="J1786" s="18"/>
    </row>
    <row r="1787" spans="9:10">
      <c r="I1787" s="18"/>
      <c r="J1787" s="18"/>
    </row>
    <row r="1788" spans="9:10">
      <c r="I1788" s="18"/>
      <c r="J1788" s="18"/>
    </row>
    <row r="1789" spans="9:10">
      <c r="I1789" s="18"/>
      <c r="J1789" s="18"/>
    </row>
    <row r="1790" spans="9:10">
      <c r="I1790" s="18"/>
      <c r="J1790" s="18"/>
    </row>
    <row r="1791" spans="9:10">
      <c r="I1791" s="18"/>
      <c r="J1791" s="18"/>
    </row>
    <row r="1792" spans="9:10">
      <c r="I1792" s="18"/>
      <c r="J1792" s="18"/>
    </row>
    <row r="1793" spans="9:10">
      <c r="I1793" s="18"/>
      <c r="J1793" s="18"/>
    </row>
    <row r="1794" spans="9:10">
      <c r="I1794" s="18"/>
      <c r="J1794" s="18"/>
    </row>
    <row r="1795" spans="9:10">
      <c r="I1795" s="18"/>
      <c r="J1795" s="18"/>
    </row>
    <row r="1796" spans="9:10">
      <c r="I1796" s="18"/>
      <c r="J1796" s="18"/>
    </row>
    <row r="1797" spans="9:10">
      <c r="I1797" s="18"/>
      <c r="J1797" s="18"/>
    </row>
    <row r="1798" spans="9:10">
      <c r="I1798" s="18"/>
      <c r="J1798" s="18"/>
    </row>
    <row r="1799" spans="9:10">
      <c r="I1799" s="18"/>
      <c r="J1799" s="18"/>
    </row>
    <row r="1800" spans="9:10">
      <c r="I1800" s="18"/>
      <c r="J1800" s="18"/>
    </row>
    <row r="1801" spans="9:10">
      <c r="I1801" s="18"/>
      <c r="J1801" s="18"/>
    </row>
    <row r="1802" spans="9:10">
      <c r="I1802" s="18"/>
      <c r="J1802" s="18"/>
    </row>
    <row r="1803" spans="9:10">
      <c r="I1803" s="18"/>
      <c r="J1803" s="18"/>
    </row>
    <row r="1804" spans="9:10">
      <c r="I1804" s="18"/>
      <c r="J1804" s="18"/>
    </row>
    <row r="1805" spans="9:10">
      <c r="I1805" s="18"/>
      <c r="J1805" s="18"/>
    </row>
    <row r="1806" spans="9:10">
      <c r="I1806" s="18"/>
      <c r="J1806" s="18"/>
    </row>
    <row r="1807" spans="9:10">
      <c r="I1807" s="18"/>
      <c r="J1807" s="18"/>
    </row>
    <row r="1808" spans="9:10">
      <c r="I1808" s="18"/>
      <c r="J1808" s="18"/>
    </row>
    <row r="1809" spans="9:10">
      <c r="I1809" s="18"/>
      <c r="J1809" s="18"/>
    </row>
    <row r="1810" spans="9:10">
      <c r="I1810" s="18"/>
      <c r="J1810" s="18"/>
    </row>
    <row r="1811" spans="9:10">
      <c r="I1811" s="18"/>
      <c r="J1811" s="18"/>
    </row>
    <row r="1812" spans="9:10">
      <c r="I1812" s="18"/>
      <c r="J1812" s="18"/>
    </row>
    <row r="1813" spans="9:10">
      <c r="I1813" s="18"/>
      <c r="J1813" s="18"/>
    </row>
    <row r="1814" spans="9:10">
      <c r="I1814" s="18"/>
      <c r="J1814" s="18"/>
    </row>
    <row r="1815" spans="9:10">
      <c r="I1815" s="18"/>
      <c r="J1815" s="18"/>
    </row>
    <row r="1816" spans="9:10">
      <c r="I1816" s="18"/>
      <c r="J1816" s="18"/>
    </row>
    <row r="1817" spans="9:10">
      <c r="I1817" s="18"/>
      <c r="J1817" s="18"/>
    </row>
    <row r="1818" spans="9:10">
      <c r="I1818" s="18"/>
      <c r="J1818" s="18"/>
    </row>
    <row r="1819" spans="9:10">
      <c r="I1819" s="18"/>
      <c r="J1819" s="18"/>
    </row>
    <row r="1820" spans="9:10">
      <c r="I1820" s="18"/>
      <c r="J1820" s="18"/>
    </row>
    <row r="1821" spans="9:10">
      <c r="I1821" s="18"/>
      <c r="J1821" s="18"/>
    </row>
    <row r="1822" spans="9:10">
      <c r="I1822" s="18"/>
      <c r="J1822" s="18"/>
    </row>
    <row r="1823" spans="9:10">
      <c r="I1823" s="18"/>
      <c r="J1823" s="18"/>
    </row>
    <row r="1824" spans="9:10">
      <c r="I1824" s="18"/>
      <c r="J1824" s="18"/>
    </row>
    <row r="1825" spans="9:10">
      <c r="I1825" s="18"/>
      <c r="J1825" s="18"/>
    </row>
    <row r="1826" spans="9:10">
      <c r="I1826" s="18"/>
      <c r="J1826" s="18"/>
    </row>
    <row r="1827" spans="9:10">
      <c r="I1827" s="18"/>
      <c r="J1827" s="18"/>
    </row>
    <row r="1828" spans="9:10">
      <c r="I1828" s="18"/>
      <c r="J1828" s="18"/>
    </row>
    <row r="1829" spans="9:10">
      <c r="I1829" s="18"/>
      <c r="J1829" s="18"/>
    </row>
    <row r="1830" spans="9:10">
      <c r="I1830" s="18"/>
      <c r="J1830" s="18"/>
    </row>
    <row r="1831" spans="9:10">
      <c r="I1831" s="18"/>
      <c r="J1831" s="18"/>
    </row>
    <row r="1832" spans="9:10">
      <c r="I1832" s="18"/>
      <c r="J1832" s="18"/>
    </row>
    <row r="1833" spans="9:10">
      <c r="I1833" s="18"/>
      <c r="J1833" s="18"/>
    </row>
    <row r="1834" spans="9:10">
      <c r="I1834" s="18"/>
      <c r="J1834" s="18"/>
    </row>
    <row r="1835" spans="9:10">
      <c r="I1835" s="18"/>
      <c r="J1835" s="18"/>
    </row>
    <row r="1836" spans="9:10">
      <c r="I1836" s="18"/>
      <c r="J1836" s="18"/>
    </row>
    <row r="1837" spans="9:10">
      <c r="I1837" s="18"/>
      <c r="J1837" s="18"/>
    </row>
    <row r="1838" spans="9:10">
      <c r="I1838" s="18"/>
      <c r="J1838" s="18"/>
    </row>
    <row r="1839" spans="9:10">
      <c r="I1839" s="18"/>
      <c r="J1839" s="18"/>
    </row>
    <row r="1840" spans="9:10">
      <c r="I1840" s="18"/>
      <c r="J1840" s="18"/>
    </row>
    <row r="1841" spans="9:10">
      <c r="I1841" s="18"/>
      <c r="J1841" s="18"/>
    </row>
    <row r="1842" spans="9:10">
      <c r="I1842" s="18"/>
      <c r="J1842" s="18"/>
    </row>
    <row r="1843" spans="9:10">
      <c r="I1843" s="18"/>
      <c r="J1843" s="18"/>
    </row>
    <row r="1844" spans="9:10">
      <c r="I1844" s="18"/>
      <c r="J1844" s="18"/>
    </row>
    <row r="1845" spans="9:10">
      <c r="I1845" s="18"/>
      <c r="J1845" s="18"/>
    </row>
    <row r="1846" spans="9:10">
      <c r="I1846" s="18"/>
      <c r="J1846" s="18"/>
    </row>
    <row r="1847" spans="9:10">
      <c r="I1847" s="18"/>
      <c r="J1847" s="18"/>
    </row>
    <row r="1848" spans="9:10">
      <c r="I1848" s="18"/>
      <c r="J1848" s="18"/>
    </row>
    <row r="1849" spans="9:10">
      <c r="I1849" s="18"/>
      <c r="J1849" s="18"/>
    </row>
    <row r="1850" spans="9:10">
      <c r="I1850" s="18"/>
      <c r="J1850" s="18"/>
    </row>
    <row r="1851" spans="9:10">
      <c r="I1851" s="18"/>
      <c r="J1851" s="18"/>
    </row>
    <row r="1852" spans="9:10">
      <c r="I1852" s="18"/>
      <c r="J1852" s="18"/>
    </row>
    <row r="1853" spans="9:10">
      <c r="I1853" s="18"/>
      <c r="J1853" s="18"/>
    </row>
    <row r="1854" spans="9:10">
      <c r="I1854" s="18"/>
      <c r="J1854" s="18"/>
    </row>
    <row r="1855" spans="9:10">
      <c r="I1855" s="18"/>
      <c r="J1855" s="18"/>
    </row>
    <row r="1856" spans="9:10">
      <c r="I1856" s="18"/>
      <c r="J1856" s="18"/>
    </row>
    <row r="1857" spans="9:10">
      <c r="I1857" s="18"/>
      <c r="J1857" s="18"/>
    </row>
    <row r="1858" spans="9:10">
      <c r="I1858" s="18"/>
      <c r="J1858" s="18"/>
    </row>
    <row r="1859" spans="9:10">
      <c r="I1859" s="18"/>
      <c r="J1859" s="18"/>
    </row>
    <row r="1860" spans="9:10">
      <c r="I1860" s="18"/>
      <c r="J1860" s="18"/>
    </row>
    <row r="1861" spans="9:10">
      <c r="I1861" s="18"/>
      <c r="J1861" s="18"/>
    </row>
    <row r="1862" spans="9:10">
      <c r="I1862" s="18"/>
      <c r="J1862" s="18"/>
    </row>
    <row r="1863" spans="9:10">
      <c r="I1863" s="18"/>
      <c r="J1863" s="18"/>
    </row>
    <row r="1864" spans="9:10">
      <c r="I1864" s="18"/>
      <c r="J1864" s="18"/>
    </row>
    <row r="1865" spans="9:10">
      <c r="I1865" s="18"/>
      <c r="J1865" s="18"/>
    </row>
    <row r="1866" spans="9:10">
      <c r="I1866" s="18"/>
      <c r="J1866" s="18"/>
    </row>
    <row r="1867" spans="9:10">
      <c r="I1867" s="18"/>
      <c r="J1867" s="18"/>
    </row>
    <row r="1868" spans="9:10">
      <c r="I1868" s="18"/>
      <c r="J1868" s="18"/>
    </row>
    <row r="1869" spans="9:10">
      <c r="I1869" s="18"/>
      <c r="J1869" s="18"/>
    </row>
    <row r="1870" spans="9:10">
      <c r="I1870" s="18"/>
      <c r="J1870" s="18"/>
    </row>
    <row r="1871" spans="9:10">
      <c r="I1871" s="18"/>
      <c r="J1871" s="18"/>
    </row>
    <row r="1872" spans="9:10">
      <c r="I1872" s="18"/>
      <c r="J1872" s="18"/>
    </row>
    <row r="1873" spans="9:10">
      <c r="I1873" s="18"/>
      <c r="J1873" s="18"/>
    </row>
    <row r="1874" spans="9:10">
      <c r="I1874" s="18"/>
      <c r="J1874" s="18"/>
    </row>
    <row r="1875" spans="9:10">
      <c r="I1875" s="18"/>
      <c r="J1875" s="18"/>
    </row>
    <row r="1876" spans="9:10">
      <c r="I1876" s="18"/>
      <c r="J1876" s="18"/>
    </row>
    <row r="1877" spans="9:10">
      <c r="I1877" s="18"/>
      <c r="J1877" s="18"/>
    </row>
    <row r="1878" spans="9:10">
      <c r="I1878" s="18"/>
      <c r="J1878" s="18"/>
    </row>
    <row r="1879" spans="9:10">
      <c r="I1879" s="18"/>
      <c r="J1879" s="18"/>
    </row>
    <row r="1880" spans="9:10">
      <c r="I1880" s="18"/>
      <c r="J1880" s="18"/>
    </row>
    <row r="1881" spans="9:10">
      <c r="I1881" s="18"/>
      <c r="J1881" s="18"/>
    </row>
    <row r="1882" spans="9:10">
      <c r="I1882" s="18"/>
      <c r="J1882" s="18"/>
    </row>
    <row r="1883" spans="9:10">
      <c r="I1883" s="18"/>
      <c r="J1883" s="18"/>
    </row>
    <row r="1884" spans="9:10">
      <c r="I1884" s="18"/>
      <c r="J1884" s="18"/>
    </row>
    <row r="1885" spans="9:10">
      <c r="I1885" s="18"/>
      <c r="J1885" s="18"/>
    </row>
    <row r="1886" spans="9:10">
      <c r="I1886" s="18"/>
      <c r="J1886" s="18"/>
    </row>
    <row r="1887" spans="9:10">
      <c r="I1887" s="18"/>
      <c r="J1887" s="18"/>
    </row>
    <row r="1888" spans="9:10">
      <c r="I1888" s="18"/>
      <c r="J1888" s="18"/>
    </row>
    <row r="1889" spans="9:10">
      <c r="I1889" s="18"/>
      <c r="J1889" s="18"/>
    </row>
    <row r="1890" spans="9:10">
      <c r="I1890" s="18"/>
      <c r="J1890" s="18"/>
    </row>
    <row r="1891" spans="9:10">
      <c r="I1891" s="18"/>
      <c r="J1891" s="18"/>
    </row>
    <row r="1892" spans="9:10">
      <c r="I1892" s="18"/>
      <c r="J1892" s="18"/>
    </row>
    <row r="1893" spans="9:10">
      <c r="I1893" s="18"/>
      <c r="J1893" s="18"/>
    </row>
    <row r="1894" spans="9:10">
      <c r="I1894" s="18"/>
      <c r="J1894" s="18"/>
    </row>
    <row r="1895" spans="9:10">
      <c r="I1895" s="18"/>
      <c r="J1895" s="18"/>
    </row>
    <row r="1896" spans="9:10">
      <c r="I1896" s="18"/>
      <c r="J1896" s="18"/>
    </row>
    <row r="1897" spans="9:10">
      <c r="I1897" s="18"/>
      <c r="J1897" s="18"/>
    </row>
    <row r="1898" spans="9:10">
      <c r="I1898" s="18"/>
      <c r="J1898" s="18"/>
    </row>
    <row r="1899" spans="9:10">
      <c r="I1899" s="18"/>
      <c r="J1899" s="18"/>
    </row>
    <row r="1900" spans="9:10">
      <c r="I1900" s="18"/>
      <c r="J1900" s="18"/>
    </row>
    <row r="1901" spans="9:10">
      <c r="I1901" s="18"/>
      <c r="J1901" s="18"/>
    </row>
    <row r="1902" spans="9:10">
      <c r="I1902" s="18"/>
      <c r="J1902" s="18"/>
    </row>
    <row r="1903" spans="9:10">
      <c r="I1903" s="18"/>
      <c r="J1903" s="18"/>
    </row>
    <row r="1904" spans="9:10">
      <c r="I1904" s="18"/>
      <c r="J1904" s="18"/>
    </row>
    <row r="1905" spans="9:10">
      <c r="I1905" s="18"/>
      <c r="J1905" s="18"/>
    </row>
    <row r="1906" spans="9:10">
      <c r="I1906" s="18"/>
      <c r="J1906" s="18"/>
    </row>
    <row r="1907" spans="9:10">
      <c r="I1907" s="18"/>
      <c r="J1907" s="18"/>
    </row>
    <row r="1908" spans="9:10">
      <c r="I1908" s="18"/>
      <c r="J1908" s="18"/>
    </row>
    <row r="1909" spans="9:10">
      <c r="I1909" s="18"/>
      <c r="J1909" s="18"/>
    </row>
    <row r="1910" spans="9:10">
      <c r="I1910" s="18"/>
      <c r="J1910" s="18"/>
    </row>
    <row r="1911" spans="9:10">
      <c r="I1911" s="18"/>
      <c r="J1911" s="18"/>
    </row>
    <row r="1912" spans="9:10">
      <c r="I1912" s="18"/>
      <c r="J1912" s="18"/>
    </row>
    <row r="1913" spans="9:10">
      <c r="I1913" s="18"/>
      <c r="J1913" s="18"/>
    </row>
    <row r="1914" spans="9:10">
      <c r="I1914" s="18"/>
      <c r="J1914" s="18"/>
    </row>
    <row r="1915" spans="9:10">
      <c r="I1915" s="18"/>
      <c r="J1915" s="18"/>
    </row>
    <row r="1916" spans="9:10">
      <c r="I1916" s="18"/>
      <c r="J1916" s="18"/>
    </row>
    <row r="1917" spans="9:10">
      <c r="I1917" s="18"/>
      <c r="J1917" s="18"/>
    </row>
    <row r="1918" spans="9:10">
      <c r="I1918" s="18"/>
      <c r="J1918" s="18"/>
    </row>
    <row r="1919" spans="9:10">
      <c r="I1919" s="18"/>
      <c r="J1919" s="18"/>
    </row>
    <row r="1920" spans="9:10">
      <c r="I1920" s="18"/>
      <c r="J1920" s="18"/>
    </row>
    <row r="1921" spans="9:10">
      <c r="I1921" s="18"/>
      <c r="J1921" s="18"/>
    </row>
    <row r="1922" spans="9:10">
      <c r="I1922" s="18"/>
      <c r="J1922" s="18"/>
    </row>
    <row r="1923" spans="9:10">
      <c r="I1923" s="18"/>
      <c r="J1923" s="18"/>
    </row>
    <row r="1924" spans="9:10">
      <c r="I1924" s="18"/>
      <c r="J1924" s="18"/>
    </row>
    <row r="1925" spans="9:10">
      <c r="I1925" s="18"/>
      <c r="J1925" s="18"/>
    </row>
    <row r="1926" spans="9:10">
      <c r="I1926" s="18"/>
      <c r="J1926" s="18"/>
    </row>
    <row r="1927" spans="9:10">
      <c r="I1927" s="18"/>
      <c r="J1927" s="18"/>
    </row>
    <row r="1928" spans="9:10">
      <c r="I1928" s="18"/>
      <c r="J1928" s="18"/>
    </row>
    <row r="1929" spans="9:10">
      <c r="I1929" s="18"/>
      <c r="J1929" s="18"/>
    </row>
    <row r="1930" spans="9:10">
      <c r="I1930" s="18"/>
      <c r="J1930" s="18"/>
    </row>
    <row r="1931" spans="9:10">
      <c r="I1931" s="18"/>
      <c r="J1931" s="18"/>
    </row>
    <row r="1932" spans="9:10">
      <c r="I1932" s="18"/>
      <c r="J1932" s="18"/>
    </row>
    <row r="1933" spans="9:10">
      <c r="I1933" s="18"/>
      <c r="J1933" s="18"/>
    </row>
    <row r="1934" spans="9:10">
      <c r="I1934" s="18"/>
      <c r="J1934" s="18"/>
    </row>
    <row r="1935" spans="9:10">
      <c r="I1935" s="18"/>
      <c r="J1935" s="18"/>
    </row>
    <row r="1936" spans="9:10">
      <c r="I1936" s="18"/>
      <c r="J1936" s="18"/>
    </row>
    <row r="1937" spans="9:10">
      <c r="I1937" s="18"/>
      <c r="J1937" s="18"/>
    </row>
    <row r="1938" spans="9:10">
      <c r="I1938" s="18"/>
      <c r="J1938" s="18"/>
    </row>
    <row r="1939" spans="9:10">
      <c r="I1939" s="18"/>
      <c r="J1939" s="18"/>
    </row>
    <row r="1940" spans="9:10">
      <c r="I1940" s="18"/>
      <c r="J1940" s="18"/>
    </row>
    <row r="1941" spans="9:10">
      <c r="I1941" s="18"/>
      <c r="J1941" s="18"/>
    </row>
    <row r="1942" spans="9:10">
      <c r="I1942" s="18"/>
      <c r="J1942" s="18"/>
    </row>
    <row r="1943" spans="9:10">
      <c r="I1943" s="18"/>
      <c r="J1943" s="18"/>
    </row>
    <row r="1944" spans="9:10">
      <c r="I1944" s="18"/>
      <c r="J1944" s="18"/>
    </row>
    <row r="1945" spans="9:10">
      <c r="I1945" s="18"/>
      <c r="J1945" s="18"/>
    </row>
    <row r="1946" spans="9:10">
      <c r="I1946" s="18"/>
      <c r="J1946" s="18"/>
    </row>
    <row r="1947" spans="9:10">
      <c r="I1947" s="18"/>
      <c r="J1947" s="18"/>
    </row>
    <row r="1948" spans="9:10">
      <c r="I1948" s="18"/>
      <c r="J1948" s="18"/>
    </row>
    <row r="1949" spans="9:10">
      <c r="I1949" s="18"/>
      <c r="J1949" s="18"/>
    </row>
    <row r="1950" spans="9:10">
      <c r="I1950" s="18"/>
      <c r="J1950" s="18"/>
    </row>
    <row r="1951" spans="9:10">
      <c r="I1951" s="18"/>
      <c r="J1951" s="18"/>
    </row>
    <row r="1952" spans="9:10">
      <c r="I1952" s="18"/>
      <c r="J1952" s="18"/>
    </row>
    <row r="1953" spans="9:10">
      <c r="I1953" s="18"/>
      <c r="J1953" s="18"/>
    </row>
    <row r="1954" spans="9:10">
      <c r="I1954" s="18"/>
      <c r="J1954" s="18"/>
    </row>
    <row r="1955" spans="9:10">
      <c r="I1955" s="18"/>
      <c r="J1955" s="18"/>
    </row>
    <row r="1956" spans="9:10">
      <c r="I1956" s="18"/>
      <c r="J1956" s="18"/>
    </row>
    <row r="1957" spans="9:10">
      <c r="I1957" s="18"/>
      <c r="J1957" s="18"/>
    </row>
    <row r="1958" spans="9:10">
      <c r="I1958" s="18"/>
      <c r="J1958" s="18"/>
    </row>
    <row r="1959" spans="9:10">
      <c r="I1959" s="18"/>
      <c r="J1959" s="18"/>
    </row>
    <row r="1960" spans="9:10">
      <c r="I1960" s="18"/>
      <c r="J1960" s="18"/>
    </row>
    <row r="1961" spans="9:10">
      <c r="I1961" s="18"/>
      <c r="J1961" s="18"/>
    </row>
    <row r="1962" spans="9:10">
      <c r="I1962" s="18"/>
      <c r="J1962" s="18"/>
    </row>
    <row r="1963" spans="9:10">
      <c r="I1963" s="18"/>
      <c r="J1963" s="18"/>
    </row>
    <row r="1964" spans="9:10">
      <c r="I1964" s="18"/>
      <c r="J1964" s="18"/>
    </row>
    <row r="1965" spans="9:10">
      <c r="I1965" s="18"/>
      <c r="J1965" s="18"/>
    </row>
    <row r="1966" spans="9:10">
      <c r="I1966" s="18"/>
      <c r="J1966" s="18"/>
    </row>
    <row r="1967" spans="9:10">
      <c r="I1967" s="18"/>
      <c r="J1967" s="18"/>
    </row>
    <row r="1968" spans="9:10">
      <c r="I1968" s="18"/>
      <c r="J1968" s="18"/>
    </row>
    <row r="1969" spans="9:10">
      <c r="I1969" s="18"/>
      <c r="J1969" s="18"/>
    </row>
    <row r="1970" spans="9:10">
      <c r="I1970" s="18"/>
      <c r="J1970" s="18"/>
    </row>
    <row r="1971" spans="9:10">
      <c r="I1971" s="18"/>
      <c r="J1971" s="18"/>
    </row>
    <row r="1972" spans="9:10">
      <c r="I1972" s="18"/>
      <c r="J1972" s="18"/>
    </row>
    <row r="1973" spans="9:10">
      <c r="I1973" s="18"/>
      <c r="J1973" s="18"/>
    </row>
    <row r="1974" spans="9:10">
      <c r="I1974" s="18"/>
      <c r="J1974" s="18"/>
    </row>
    <row r="1975" spans="9:10">
      <c r="I1975" s="18"/>
      <c r="J1975" s="18"/>
    </row>
    <row r="1976" spans="9:10">
      <c r="I1976" s="18"/>
      <c r="J1976" s="18"/>
    </row>
    <row r="1977" spans="9:10">
      <c r="I1977" s="18"/>
      <c r="J1977" s="18"/>
    </row>
    <row r="1978" spans="9:10">
      <c r="I1978" s="18"/>
      <c r="J1978" s="18"/>
    </row>
    <row r="1979" spans="9:10">
      <c r="I1979" s="18"/>
      <c r="J1979" s="18"/>
    </row>
    <row r="1980" spans="9:10">
      <c r="I1980" s="18"/>
      <c r="J1980" s="18"/>
    </row>
    <row r="1981" spans="9:10">
      <c r="I1981" s="18"/>
      <c r="J1981" s="18"/>
    </row>
    <row r="1982" spans="9:10">
      <c r="I1982" s="18"/>
      <c r="J1982" s="18"/>
    </row>
    <row r="1983" spans="9:10">
      <c r="I1983" s="18"/>
      <c r="J1983" s="18"/>
    </row>
    <row r="1984" spans="9:10">
      <c r="I1984" s="18"/>
      <c r="J1984" s="18"/>
    </row>
    <row r="1985" spans="9:10">
      <c r="I1985" s="18"/>
      <c r="J1985" s="18"/>
    </row>
    <row r="1986" spans="9:10">
      <c r="I1986" s="18"/>
      <c r="J1986" s="18"/>
    </row>
    <row r="1987" spans="9:10">
      <c r="I1987" s="18"/>
      <c r="J1987" s="18"/>
    </row>
    <row r="1988" spans="9:10">
      <c r="I1988" s="18"/>
      <c r="J1988" s="18"/>
    </row>
    <row r="1989" spans="9:10">
      <c r="I1989" s="18"/>
      <c r="J1989" s="18"/>
    </row>
    <row r="1990" spans="9:10">
      <c r="I1990" s="18"/>
      <c r="J1990" s="18"/>
    </row>
    <row r="1991" spans="9:10">
      <c r="I1991" s="18"/>
      <c r="J1991" s="18"/>
    </row>
    <row r="1992" spans="9:10">
      <c r="I1992" s="18"/>
      <c r="J1992" s="18"/>
    </row>
    <row r="1993" spans="9:10">
      <c r="I1993" s="18"/>
      <c r="J1993" s="18"/>
    </row>
    <row r="1994" spans="9:10">
      <c r="I1994" s="18"/>
      <c r="J1994" s="18"/>
    </row>
    <row r="1995" spans="9:10">
      <c r="I1995" s="18"/>
      <c r="J1995" s="18"/>
    </row>
    <row r="1996" spans="9:10">
      <c r="I1996" s="18"/>
      <c r="J1996" s="18"/>
    </row>
    <row r="1997" spans="9:10">
      <c r="I1997" s="18"/>
      <c r="J1997" s="18"/>
    </row>
    <row r="1998" spans="9:10">
      <c r="I1998" s="18"/>
      <c r="J1998" s="18"/>
    </row>
    <row r="1999" spans="9:10">
      <c r="I1999" s="18"/>
      <c r="J1999" s="18"/>
    </row>
    <row r="2000" spans="9:10">
      <c r="I2000" s="18"/>
      <c r="J2000" s="18"/>
    </row>
    <row r="2001" spans="9:10">
      <c r="I2001" s="18"/>
      <c r="J2001" s="18"/>
    </row>
    <row r="2002" spans="9:10">
      <c r="I2002" s="18"/>
      <c r="J2002" s="18"/>
    </row>
    <row r="2003" spans="9:10">
      <c r="I2003" s="18"/>
      <c r="J2003" s="18"/>
    </row>
    <row r="2004" spans="9:10">
      <c r="I2004" s="18"/>
      <c r="J2004" s="18"/>
    </row>
    <row r="2005" spans="9:10">
      <c r="I2005" s="18"/>
      <c r="J2005" s="18"/>
    </row>
    <row r="2006" spans="9:10">
      <c r="I2006" s="18"/>
      <c r="J2006" s="18"/>
    </row>
    <row r="2007" spans="9:10">
      <c r="I2007" s="18"/>
      <c r="J2007" s="18"/>
    </row>
    <row r="2008" spans="9:10">
      <c r="I2008" s="18"/>
      <c r="J2008" s="18"/>
    </row>
    <row r="2009" spans="9:10">
      <c r="I2009" s="18"/>
      <c r="J2009" s="18"/>
    </row>
    <row r="2010" spans="9:10">
      <c r="I2010" s="18"/>
      <c r="J2010" s="18"/>
    </row>
    <row r="2011" spans="9:10">
      <c r="I2011" s="18"/>
      <c r="J2011" s="18"/>
    </row>
    <row r="2012" spans="9:10">
      <c r="I2012" s="18"/>
      <c r="J2012" s="18"/>
    </row>
    <row r="2013" spans="9:10">
      <c r="I2013" s="18"/>
      <c r="J2013" s="18"/>
    </row>
    <row r="2014" spans="9:10">
      <c r="I2014" s="18"/>
      <c r="J2014" s="18"/>
    </row>
    <row r="2015" spans="9:10">
      <c r="I2015" s="18"/>
      <c r="J2015" s="18"/>
    </row>
    <row r="2016" spans="9:10">
      <c r="I2016" s="18"/>
      <c r="J2016" s="18"/>
    </row>
    <row r="2017" spans="9:10">
      <c r="I2017" s="18"/>
      <c r="J2017" s="18"/>
    </row>
    <row r="2018" spans="9:10">
      <c r="I2018" s="18"/>
      <c r="J2018" s="18"/>
    </row>
    <row r="2019" spans="9:10">
      <c r="I2019" s="18"/>
      <c r="J2019" s="18"/>
    </row>
    <row r="2020" spans="9:10">
      <c r="I2020" s="18"/>
      <c r="J2020" s="18"/>
    </row>
    <row r="2021" spans="9:10">
      <c r="I2021" s="18"/>
      <c r="J2021" s="18"/>
    </row>
    <row r="2022" spans="9:10">
      <c r="I2022" s="18"/>
      <c r="J2022" s="18"/>
    </row>
    <row r="2023" spans="9:10">
      <c r="I2023" s="18"/>
      <c r="J2023" s="18"/>
    </row>
    <row r="2024" spans="9:10">
      <c r="I2024" s="18"/>
      <c r="J2024" s="18"/>
    </row>
    <row r="2025" spans="9:10">
      <c r="I2025" s="18"/>
      <c r="J2025" s="18"/>
    </row>
    <row r="2026" spans="9:10">
      <c r="I2026" s="18"/>
      <c r="J2026" s="18"/>
    </row>
    <row r="2027" spans="9:10">
      <c r="I2027" s="18"/>
      <c r="J2027" s="18"/>
    </row>
    <row r="2028" spans="9:10">
      <c r="I2028" s="18"/>
      <c r="J2028" s="18"/>
    </row>
    <row r="2029" spans="9:10">
      <c r="I2029" s="18"/>
      <c r="J2029" s="18"/>
    </row>
    <row r="2030" spans="9:10">
      <c r="I2030" s="18"/>
      <c r="J2030" s="18"/>
    </row>
    <row r="2031" spans="9:10">
      <c r="I2031" s="18"/>
      <c r="J2031" s="18"/>
    </row>
    <row r="2032" spans="9:10">
      <c r="I2032" s="18"/>
      <c r="J2032" s="18"/>
    </row>
    <row r="2033" spans="9:10">
      <c r="I2033" s="18"/>
      <c r="J2033" s="18"/>
    </row>
    <row r="2034" spans="9:10">
      <c r="I2034" s="18"/>
      <c r="J2034" s="18"/>
    </row>
    <row r="2035" spans="9:10">
      <c r="I2035" s="18"/>
      <c r="J2035" s="18"/>
    </row>
    <row r="2036" spans="9:10">
      <c r="I2036" s="18"/>
      <c r="J2036" s="18"/>
    </row>
    <row r="2037" spans="9:10">
      <c r="I2037" s="18"/>
      <c r="J2037" s="18"/>
    </row>
    <row r="2038" spans="9:10">
      <c r="I2038" s="18"/>
      <c r="J2038" s="18"/>
    </row>
    <row r="2039" spans="9:10">
      <c r="I2039" s="18"/>
      <c r="J2039" s="18"/>
    </row>
    <row r="2040" spans="9:10">
      <c r="I2040" s="18"/>
      <c r="J2040" s="18"/>
    </row>
    <row r="2041" spans="9:10">
      <c r="I2041" s="18"/>
      <c r="J2041" s="18"/>
    </row>
    <row r="2042" spans="9:10">
      <c r="I2042" s="18"/>
      <c r="J2042" s="18"/>
    </row>
    <row r="2043" spans="9:10">
      <c r="I2043" s="18"/>
      <c r="J2043" s="18"/>
    </row>
    <row r="2044" spans="9:10">
      <c r="I2044" s="18"/>
      <c r="J2044" s="18"/>
    </row>
    <row r="2045" spans="9:10">
      <c r="I2045" s="18"/>
      <c r="J2045" s="18"/>
    </row>
    <row r="2046" spans="9:10">
      <c r="I2046" s="18"/>
      <c r="J2046" s="18"/>
    </row>
    <row r="2047" spans="9:10">
      <c r="I2047" s="18"/>
      <c r="J2047" s="18"/>
    </row>
    <row r="2048" spans="9:10">
      <c r="I2048" s="18"/>
      <c r="J2048" s="18"/>
    </row>
    <row r="2049" spans="9:10">
      <c r="I2049" s="18"/>
      <c r="J2049" s="18"/>
    </row>
    <row r="2050" spans="9:10">
      <c r="I2050" s="18"/>
      <c r="J2050" s="18"/>
    </row>
    <row r="2051" spans="9:10">
      <c r="I2051" s="18"/>
      <c r="J2051" s="18"/>
    </row>
    <row r="2052" spans="9:10">
      <c r="I2052" s="18"/>
      <c r="J2052" s="18"/>
    </row>
    <row r="2053" spans="9:10">
      <c r="I2053" s="18"/>
      <c r="J2053" s="18"/>
    </row>
    <row r="2054" spans="9:10">
      <c r="I2054" s="18"/>
      <c r="J2054" s="18"/>
    </row>
    <row r="2055" spans="9:10">
      <c r="I2055" s="18"/>
      <c r="J2055" s="18"/>
    </row>
    <row r="2056" spans="9:10">
      <c r="I2056" s="18"/>
      <c r="J2056" s="18"/>
    </row>
    <row r="2057" spans="9:10">
      <c r="I2057" s="18"/>
      <c r="J2057" s="18"/>
    </row>
    <row r="2058" spans="9:10">
      <c r="I2058" s="18"/>
      <c r="J2058" s="18"/>
    </row>
    <row r="2059" spans="9:10">
      <c r="I2059" s="18"/>
      <c r="J2059" s="18"/>
    </row>
    <row r="2060" spans="9:10">
      <c r="I2060" s="18"/>
      <c r="J2060" s="18"/>
    </row>
    <row r="2061" spans="9:10">
      <c r="I2061" s="18"/>
      <c r="J2061" s="18"/>
    </row>
    <row r="2062" spans="9:10">
      <c r="I2062" s="18"/>
      <c r="J2062" s="18"/>
    </row>
    <row r="2063" spans="9:10">
      <c r="I2063" s="18"/>
      <c r="J2063" s="18"/>
    </row>
    <row r="2064" spans="9:10">
      <c r="I2064" s="18"/>
      <c r="J2064" s="18"/>
    </row>
    <row r="2065" spans="9:10">
      <c r="I2065" s="18"/>
      <c r="J2065" s="18"/>
    </row>
    <row r="2066" spans="9:10">
      <c r="I2066" s="18"/>
      <c r="J2066" s="18"/>
    </row>
    <row r="2067" spans="9:10">
      <c r="I2067" s="18"/>
      <c r="J2067" s="18"/>
    </row>
    <row r="2068" spans="9:10">
      <c r="I2068" s="18"/>
      <c r="J2068" s="18"/>
    </row>
    <row r="2069" spans="9:10">
      <c r="I2069" s="18"/>
      <c r="J2069" s="18"/>
    </row>
    <row r="2070" spans="9:10">
      <c r="I2070" s="18"/>
      <c r="J2070" s="18"/>
    </row>
    <row r="2071" spans="9:10">
      <c r="I2071" s="18"/>
      <c r="J2071" s="18"/>
    </row>
    <row r="2072" spans="9:10">
      <c r="I2072" s="18"/>
      <c r="J2072" s="18"/>
    </row>
    <row r="2073" spans="9:10">
      <c r="I2073" s="18"/>
      <c r="J2073" s="18"/>
    </row>
    <row r="2074" spans="9:10">
      <c r="I2074" s="18"/>
      <c r="J2074" s="18"/>
    </row>
    <row r="2075" spans="9:10">
      <c r="I2075" s="18"/>
      <c r="J2075" s="18"/>
    </row>
    <row r="2076" spans="9:10">
      <c r="I2076" s="18"/>
      <c r="J2076" s="18"/>
    </row>
    <row r="2077" spans="9:10">
      <c r="I2077" s="18"/>
      <c r="J2077" s="18"/>
    </row>
    <row r="2078" spans="9:10">
      <c r="I2078" s="18"/>
      <c r="J2078" s="18"/>
    </row>
    <row r="2079" spans="9:10">
      <c r="I2079" s="18"/>
      <c r="J2079" s="18"/>
    </row>
    <row r="2080" spans="9:10">
      <c r="I2080" s="18"/>
      <c r="J2080" s="18"/>
    </row>
    <row r="2081" spans="9:10">
      <c r="I2081" s="18"/>
      <c r="J2081" s="18"/>
    </row>
    <row r="2082" spans="9:10">
      <c r="I2082" s="18"/>
      <c r="J2082" s="18"/>
    </row>
    <row r="2083" spans="9:10">
      <c r="I2083" s="18"/>
      <c r="J2083" s="18"/>
    </row>
    <row r="2084" spans="9:10">
      <c r="I2084" s="18"/>
      <c r="J2084" s="18"/>
    </row>
    <row r="2085" spans="9:10">
      <c r="I2085" s="18"/>
      <c r="J2085" s="18"/>
    </row>
    <row r="2086" spans="9:10">
      <c r="I2086" s="18"/>
      <c r="J2086" s="18"/>
    </row>
    <row r="2087" spans="9:10">
      <c r="I2087" s="18"/>
      <c r="J2087" s="18"/>
    </row>
    <row r="2088" spans="9:10">
      <c r="I2088" s="18"/>
      <c r="J2088" s="18"/>
    </row>
    <row r="2089" spans="9:10">
      <c r="I2089" s="18"/>
      <c r="J2089" s="18"/>
    </row>
    <row r="2090" spans="9:10">
      <c r="I2090" s="18"/>
      <c r="J2090" s="18"/>
    </row>
    <row r="2091" spans="9:10">
      <c r="I2091" s="18"/>
      <c r="J2091" s="18"/>
    </row>
    <row r="2092" spans="9:10">
      <c r="I2092" s="18"/>
      <c r="J2092" s="18"/>
    </row>
    <row r="2093" spans="9:10">
      <c r="I2093" s="18"/>
      <c r="J2093" s="18"/>
    </row>
    <row r="2094" spans="9:10">
      <c r="I2094" s="18"/>
      <c r="J2094" s="18"/>
    </row>
    <row r="2095" spans="9:10">
      <c r="I2095" s="18"/>
      <c r="J2095" s="18"/>
    </row>
    <row r="2096" spans="9:10">
      <c r="I2096" s="18"/>
      <c r="J2096" s="18"/>
    </row>
    <row r="2097" spans="9:10">
      <c r="I2097" s="18"/>
      <c r="J2097" s="18"/>
    </row>
    <row r="2098" spans="9:10">
      <c r="I2098" s="18"/>
      <c r="J2098" s="18"/>
    </row>
    <row r="2099" spans="9:10">
      <c r="I2099" s="18"/>
      <c r="J2099" s="18"/>
    </row>
    <row r="2100" spans="9:10">
      <c r="I2100" s="18"/>
      <c r="J2100" s="18"/>
    </row>
    <row r="2101" spans="9:10">
      <c r="I2101" s="18"/>
      <c r="J2101" s="18"/>
    </row>
    <row r="2102" spans="9:10">
      <c r="I2102" s="18"/>
      <c r="J2102" s="18"/>
    </row>
    <row r="2103" spans="9:10">
      <c r="I2103" s="18"/>
      <c r="J2103" s="18"/>
    </row>
    <row r="2104" spans="9:10">
      <c r="I2104" s="18"/>
      <c r="J2104" s="18"/>
    </row>
    <row r="2105" spans="9:10">
      <c r="I2105" s="18"/>
      <c r="J2105" s="18"/>
    </row>
    <row r="2106" spans="9:10">
      <c r="I2106" s="18"/>
      <c r="J2106" s="18"/>
    </row>
    <row r="2107" spans="9:10">
      <c r="I2107" s="18"/>
      <c r="J2107" s="18"/>
    </row>
    <row r="2108" spans="9:10">
      <c r="I2108" s="18"/>
      <c r="J2108" s="18"/>
    </row>
    <row r="2109" spans="9:10">
      <c r="I2109" s="18"/>
      <c r="J2109" s="18"/>
    </row>
    <row r="2110" spans="9:10">
      <c r="I2110" s="18"/>
      <c r="J2110" s="18"/>
    </row>
    <row r="2111" spans="9:10">
      <c r="I2111" s="18"/>
      <c r="J2111" s="18"/>
    </row>
    <row r="2112" spans="9:10">
      <c r="I2112" s="18"/>
      <c r="J2112" s="18"/>
    </row>
    <row r="2113" spans="9:10">
      <c r="I2113" s="18"/>
      <c r="J2113" s="18"/>
    </row>
    <row r="2114" spans="9:10">
      <c r="I2114" s="18"/>
      <c r="J2114" s="18"/>
    </row>
    <row r="2115" spans="9:10">
      <c r="I2115" s="18"/>
      <c r="J2115" s="18"/>
    </row>
    <row r="2116" spans="9:10">
      <c r="I2116" s="18"/>
      <c r="J2116" s="18"/>
    </row>
    <row r="2117" spans="9:10">
      <c r="I2117" s="18"/>
      <c r="J2117" s="18"/>
    </row>
    <row r="2118" spans="9:10">
      <c r="I2118" s="18"/>
      <c r="J2118" s="18"/>
    </row>
    <row r="2119" spans="9:10">
      <c r="I2119" s="18"/>
      <c r="J2119" s="18"/>
    </row>
    <row r="2120" spans="9:10">
      <c r="I2120" s="18"/>
      <c r="J2120" s="18"/>
    </row>
    <row r="2121" spans="9:10">
      <c r="I2121" s="18"/>
      <c r="J2121" s="18"/>
    </row>
    <row r="2122" spans="9:10">
      <c r="I2122" s="18"/>
      <c r="J2122" s="18"/>
    </row>
    <row r="2123" spans="9:10">
      <c r="I2123" s="18"/>
      <c r="J2123" s="18"/>
    </row>
    <row r="2124" spans="9:10">
      <c r="I2124" s="18"/>
      <c r="J2124" s="18"/>
    </row>
    <row r="2125" spans="9:10">
      <c r="I2125" s="18"/>
      <c r="J2125" s="18"/>
    </row>
    <row r="2126" spans="9:10">
      <c r="I2126" s="18"/>
      <c r="J2126" s="18"/>
    </row>
    <row r="2127" spans="9:10">
      <c r="I2127" s="18"/>
      <c r="J2127" s="18"/>
    </row>
    <row r="2128" spans="9:10">
      <c r="I2128" s="18"/>
      <c r="J2128" s="18"/>
    </row>
    <row r="2129" spans="9:10">
      <c r="I2129" s="18"/>
      <c r="J2129" s="18"/>
    </row>
    <row r="2130" spans="9:10">
      <c r="I2130" s="18"/>
      <c r="J2130" s="18"/>
    </row>
    <row r="2131" spans="9:10">
      <c r="I2131" s="18"/>
      <c r="J2131" s="18"/>
    </row>
    <row r="2132" spans="9:10">
      <c r="I2132" s="18"/>
      <c r="J2132" s="18"/>
    </row>
    <row r="2133" spans="9:10">
      <c r="I2133" s="18"/>
      <c r="J2133" s="18"/>
    </row>
    <row r="2134" spans="9:10">
      <c r="I2134" s="18"/>
      <c r="J2134" s="18"/>
    </row>
    <row r="2135" spans="9:10">
      <c r="I2135" s="18"/>
      <c r="J2135" s="18"/>
    </row>
    <row r="2136" spans="9:10">
      <c r="I2136" s="18"/>
      <c r="J2136" s="18"/>
    </row>
    <row r="2137" spans="9:10">
      <c r="I2137" s="18"/>
      <c r="J2137" s="18"/>
    </row>
    <row r="2138" spans="9:10">
      <c r="I2138" s="18"/>
      <c r="J2138" s="18"/>
    </row>
    <row r="2139" spans="9:10">
      <c r="I2139" s="18"/>
      <c r="J2139" s="18"/>
    </row>
    <row r="2140" spans="9:10">
      <c r="I2140" s="18"/>
      <c r="J2140" s="18"/>
    </row>
    <row r="2141" spans="9:10">
      <c r="I2141" s="18"/>
      <c r="J2141" s="18"/>
    </row>
    <row r="2142" spans="9:10">
      <c r="I2142" s="18"/>
      <c r="J2142" s="18"/>
    </row>
    <row r="2143" spans="9:10">
      <c r="I2143" s="18"/>
      <c r="J2143" s="18"/>
    </row>
    <row r="2144" spans="9:10">
      <c r="I2144" s="18"/>
      <c r="J2144" s="18"/>
    </row>
    <row r="2145" spans="9:10">
      <c r="I2145" s="18"/>
      <c r="J2145" s="18"/>
    </row>
    <row r="2146" spans="9:10">
      <c r="I2146" s="18"/>
      <c r="J2146" s="18"/>
    </row>
    <row r="2147" spans="9:10">
      <c r="I2147" s="18"/>
      <c r="J2147" s="18"/>
    </row>
    <row r="2148" spans="9:10">
      <c r="I2148" s="18"/>
      <c r="J2148" s="18"/>
    </row>
    <row r="2149" spans="9:10">
      <c r="I2149" s="18"/>
      <c r="J2149" s="18"/>
    </row>
    <row r="2150" spans="9:10">
      <c r="I2150" s="18"/>
      <c r="J2150" s="18"/>
    </row>
    <row r="2151" spans="9:10">
      <c r="I2151" s="18"/>
      <c r="J2151" s="18"/>
    </row>
    <row r="2152" spans="9:10">
      <c r="I2152" s="18"/>
      <c r="J2152" s="18"/>
    </row>
    <row r="2153" spans="9:10">
      <c r="I2153" s="18"/>
      <c r="J2153" s="18"/>
    </row>
    <row r="2154" spans="9:10">
      <c r="I2154" s="18"/>
      <c r="J2154" s="18"/>
    </row>
    <row r="2155" spans="9:10">
      <c r="I2155" s="18"/>
      <c r="J2155" s="18"/>
    </row>
    <row r="2156" spans="9:10">
      <c r="I2156" s="18"/>
      <c r="J2156" s="18"/>
    </row>
    <row r="2157" spans="9:10">
      <c r="I2157" s="18"/>
      <c r="J2157" s="18"/>
    </row>
    <row r="2158" spans="9:10">
      <c r="I2158" s="18"/>
      <c r="J2158" s="18"/>
    </row>
    <row r="2159" spans="9:10">
      <c r="I2159" s="18"/>
      <c r="J2159" s="18"/>
    </row>
    <row r="2160" spans="9:10">
      <c r="I2160" s="18"/>
      <c r="J2160" s="18"/>
    </row>
    <row r="2161" spans="9:10">
      <c r="I2161" s="18"/>
      <c r="J2161" s="18"/>
    </row>
    <row r="2162" spans="9:10">
      <c r="I2162" s="18"/>
      <c r="J2162" s="18"/>
    </row>
    <row r="2163" spans="9:10">
      <c r="I2163" s="18"/>
      <c r="J2163" s="18"/>
    </row>
    <row r="2164" spans="9:10">
      <c r="I2164" s="18"/>
      <c r="J2164" s="18"/>
    </row>
    <row r="2165" spans="9:10">
      <c r="I2165" s="18"/>
      <c r="J2165" s="18"/>
    </row>
    <row r="2166" spans="9:10">
      <c r="I2166" s="18"/>
      <c r="J2166" s="18"/>
    </row>
    <row r="2167" spans="9:10">
      <c r="I2167" s="18"/>
      <c r="J2167" s="18"/>
    </row>
    <row r="2168" spans="9:10">
      <c r="I2168" s="18"/>
      <c r="J2168" s="18"/>
    </row>
    <row r="2169" spans="9:10">
      <c r="I2169" s="18"/>
      <c r="J2169" s="18"/>
    </row>
    <row r="2170" spans="9:10">
      <c r="I2170" s="18"/>
      <c r="J2170" s="18"/>
    </row>
    <row r="2171" spans="9:10">
      <c r="I2171" s="18"/>
      <c r="J2171" s="18"/>
    </row>
    <row r="2172" spans="9:10">
      <c r="I2172" s="18"/>
      <c r="J2172" s="18"/>
    </row>
    <row r="2173" spans="9:10">
      <c r="I2173" s="18"/>
      <c r="J2173" s="18"/>
    </row>
    <row r="2174" spans="9:10">
      <c r="I2174" s="18"/>
      <c r="J2174" s="18"/>
    </row>
    <row r="2175" spans="9:10">
      <c r="I2175" s="18"/>
      <c r="J2175" s="18"/>
    </row>
    <row r="2176" spans="9:10">
      <c r="I2176" s="18"/>
      <c r="J2176" s="18"/>
    </row>
    <row r="2177" spans="9:10">
      <c r="I2177" s="18"/>
      <c r="J2177" s="18"/>
    </row>
    <row r="2178" spans="9:10">
      <c r="I2178" s="18"/>
      <c r="J2178" s="18"/>
    </row>
    <row r="2179" spans="9:10">
      <c r="I2179" s="18"/>
      <c r="J2179" s="18"/>
    </row>
    <row r="2180" spans="9:10">
      <c r="I2180" s="18"/>
      <c r="J2180" s="18"/>
    </row>
    <row r="2181" spans="9:10">
      <c r="I2181" s="18"/>
      <c r="J2181" s="18"/>
    </row>
    <row r="2182" spans="9:10">
      <c r="I2182" s="18"/>
      <c r="J2182" s="18"/>
    </row>
    <row r="2183" spans="9:10">
      <c r="I2183" s="18"/>
      <c r="J2183" s="18"/>
    </row>
    <row r="2184" spans="9:10">
      <c r="I2184" s="18"/>
      <c r="J2184" s="18"/>
    </row>
    <row r="2185" spans="9:10">
      <c r="I2185" s="18"/>
      <c r="J2185" s="18"/>
    </row>
    <row r="2186" spans="9:10">
      <c r="I2186" s="18"/>
      <c r="J2186" s="18"/>
    </row>
    <row r="2187" spans="9:10">
      <c r="I2187" s="18"/>
      <c r="J2187" s="18"/>
    </row>
    <row r="2188" spans="9:10">
      <c r="I2188" s="18"/>
      <c r="J2188" s="18"/>
    </row>
    <row r="2189" spans="9:10">
      <c r="I2189" s="18"/>
      <c r="J2189" s="18"/>
    </row>
    <row r="2190" spans="9:10">
      <c r="I2190" s="18"/>
      <c r="J2190" s="18"/>
    </row>
    <row r="2191" spans="9:10">
      <c r="I2191" s="18"/>
      <c r="J2191" s="18"/>
    </row>
    <row r="2192" spans="9:10">
      <c r="I2192" s="18"/>
      <c r="J2192" s="18"/>
    </row>
    <row r="2193" spans="9:10">
      <c r="I2193" s="18"/>
      <c r="J2193" s="18"/>
    </row>
    <row r="2194" spans="9:10">
      <c r="I2194" s="18"/>
      <c r="J2194" s="18"/>
    </row>
    <row r="2195" spans="9:10">
      <c r="I2195" s="18"/>
      <c r="J2195" s="18"/>
    </row>
    <row r="2196" spans="9:10">
      <c r="I2196" s="18"/>
      <c r="J2196" s="18"/>
    </row>
    <row r="2197" spans="9:10">
      <c r="I2197" s="18"/>
      <c r="J2197" s="18"/>
    </row>
    <row r="2198" spans="9:10">
      <c r="I2198" s="18"/>
      <c r="J2198" s="18"/>
    </row>
    <row r="2199" spans="9:10">
      <c r="I2199" s="18"/>
      <c r="J2199" s="18"/>
    </row>
    <row r="2200" spans="9:10">
      <c r="I2200" s="18"/>
      <c r="J2200" s="18"/>
    </row>
    <row r="2201" spans="9:10">
      <c r="I2201" s="18"/>
      <c r="J2201" s="18"/>
    </row>
    <row r="2202" spans="9:10">
      <c r="I2202" s="18"/>
      <c r="J2202" s="18"/>
    </row>
    <row r="2203" spans="9:10">
      <c r="I2203" s="18"/>
      <c r="J2203" s="18"/>
    </row>
    <row r="2204" spans="9:10">
      <c r="I2204" s="18"/>
      <c r="J2204" s="18"/>
    </row>
    <row r="2205" spans="9:10">
      <c r="I2205" s="18"/>
      <c r="J2205" s="18"/>
    </row>
    <row r="2206" spans="9:10">
      <c r="I2206" s="18"/>
      <c r="J2206" s="18"/>
    </row>
    <row r="2207" spans="9:10">
      <c r="I2207" s="18"/>
      <c r="J2207" s="18"/>
    </row>
    <row r="2208" spans="9:10">
      <c r="I2208" s="18"/>
      <c r="J2208" s="18"/>
    </row>
    <row r="2209" spans="9:10">
      <c r="I2209" s="18"/>
      <c r="J2209" s="18"/>
    </row>
    <row r="2210" spans="9:10">
      <c r="I2210" s="18"/>
      <c r="J2210" s="18"/>
    </row>
    <row r="2211" spans="9:10">
      <c r="I2211" s="18"/>
      <c r="J2211" s="18"/>
    </row>
    <row r="2212" spans="9:10">
      <c r="I2212" s="18"/>
      <c r="J2212" s="18"/>
    </row>
    <row r="2213" spans="9:10">
      <c r="I2213" s="18"/>
      <c r="J2213" s="18"/>
    </row>
    <row r="2214" spans="9:10">
      <c r="I2214" s="18"/>
      <c r="J2214" s="18"/>
    </row>
    <row r="2215" spans="9:10">
      <c r="I2215" s="18"/>
      <c r="J2215" s="18"/>
    </row>
    <row r="2216" spans="9:10">
      <c r="I2216" s="18"/>
      <c r="J2216" s="18"/>
    </row>
    <row r="2217" spans="9:10">
      <c r="I2217" s="18"/>
      <c r="J2217" s="18"/>
    </row>
    <row r="2218" spans="9:10">
      <c r="I2218" s="18"/>
      <c r="J2218" s="18"/>
    </row>
    <row r="2219" spans="9:10">
      <c r="I2219" s="18"/>
      <c r="J2219" s="18"/>
    </row>
    <row r="2220" spans="9:10">
      <c r="I2220" s="18"/>
      <c r="J2220" s="18"/>
    </row>
    <row r="2221" spans="9:10">
      <c r="I2221" s="18"/>
      <c r="J2221" s="18"/>
    </row>
    <row r="2222" spans="9:10">
      <c r="I2222" s="18"/>
      <c r="J2222" s="18"/>
    </row>
    <row r="2223" spans="9:10">
      <c r="I2223" s="18"/>
      <c r="J2223" s="18"/>
    </row>
    <row r="2224" spans="9:10">
      <c r="I2224" s="18"/>
      <c r="J2224" s="18"/>
    </row>
    <row r="2225" spans="9:10">
      <c r="I2225" s="18"/>
      <c r="J2225" s="18"/>
    </row>
    <row r="2226" spans="9:10">
      <c r="I2226" s="18"/>
      <c r="J2226" s="18"/>
    </row>
    <row r="2227" spans="9:10">
      <c r="I2227" s="18"/>
      <c r="J2227" s="18"/>
    </row>
    <row r="2228" spans="9:10">
      <c r="I2228" s="18"/>
      <c r="J2228" s="18"/>
    </row>
    <row r="2229" spans="9:10">
      <c r="I2229" s="18"/>
      <c r="J2229" s="18"/>
    </row>
    <row r="2230" spans="9:10">
      <c r="I2230" s="18"/>
      <c r="J2230" s="18"/>
    </row>
    <row r="2231" spans="9:10">
      <c r="I2231" s="18"/>
      <c r="J2231" s="18"/>
    </row>
    <row r="2232" spans="9:10">
      <c r="I2232" s="18"/>
      <c r="J2232" s="18"/>
    </row>
    <row r="2233" spans="9:10">
      <c r="I2233" s="18"/>
      <c r="J2233" s="18"/>
    </row>
    <row r="2234" spans="9:10">
      <c r="I2234" s="18"/>
      <c r="J2234" s="18"/>
    </row>
    <row r="2235" spans="9:10">
      <c r="I2235" s="18"/>
      <c r="J2235" s="18"/>
    </row>
    <row r="2236" spans="9:10">
      <c r="I2236" s="18"/>
      <c r="J2236" s="18"/>
    </row>
    <row r="2237" spans="9:10">
      <c r="I2237" s="18"/>
      <c r="J2237" s="18"/>
    </row>
    <row r="2238" spans="9:10">
      <c r="I2238" s="18"/>
      <c r="J2238" s="18"/>
    </row>
    <row r="2239" spans="9:10">
      <c r="I2239" s="18"/>
      <c r="J2239" s="18"/>
    </row>
    <row r="2240" spans="9:10">
      <c r="I2240" s="18"/>
      <c r="J2240" s="18"/>
    </row>
    <row r="2241" spans="9:10">
      <c r="I2241" s="18"/>
      <c r="J2241" s="18"/>
    </row>
    <row r="2242" spans="9:10">
      <c r="I2242" s="18"/>
      <c r="J2242" s="18"/>
    </row>
    <row r="2243" spans="9:10">
      <c r="I2243" s="18"/>
      <c r="J2243" s="18"/>
    </row>
    <row r="2244" spans="9:10">
      <c r="I2244" s="18"/>
      <c r="J2244" s="18"/>
    </row>
    <row r="2245" spans="9:10">
      <c r="I2245" s="18"/>
      <c r="J2245" s="18"/>
    </row>
    <row r="2246" spans="9:10">
      <c r="I2246" s="18"/>
      <c r="J2246" s="18"/>
    </row>
    <row r="2247" spans="9:10">
      <c r="I2247" s="18"/>
      <c r="J2247" s="18"/>
    </row>
    <row r="2248" spans="9:10">
      <c r="I2248" s="18"/>
      <c r="J2248" s="18"/>
    </row>
    <row r="2249" spans="9:10">
      <c r="I2249" s="18"/>
      <c r="J2249" s="18"/>
    </row>
    <row r="2250" spans="9:10">
      <c r="I2250" s="18"/>
      <c r="J2250" s="18"/>
    </row>
    <row r="2251" spans="9:10">
      <c r="I2251" s="18"/>
      <c r="J2251" s="18"/>
    </row>
    <row r="2252" spans="9:10">
      <c r="I2252" s="18"/>
      <c r="J2252" s="18"/>
    </row>
    <row r="2253" spans="9:10">
      <c r="I2253" s="18"/>
      <c r="J2253" s="18"/>
    </row>
    <row r="2254" spans="9:10">
      <c r="I2254" s="18"/>
      <c r="J2254" s="18"/>
    </row>
    <row r="2255" spans="9:10">
      <c r="I2255" s="18"/>
      <c r="J2255" s="18"/>
    </row>
    <row r="2256" spans="9:10">
      <c r="I2256" s="18"/>
      <c r="J2256" s="18"/>
    </row>
    <row r="2257" spans="9:10">
      <c r="I2257" s="18"/>
      <c r="J2257" s="18"/>
    </row>
    <row r="2258" spans="9:10">
      <c r="I2258" s="18"/>
      <c r="J2258" s="18"/>
    </row>
    <row r="2259" spans="9:10">
      <c r="I2259" s="18"/>
      <c r="J2259" s="18"/>
    </row>
    <row r="2260" spans="9:10">
      <c r="I2260" s="18"/>
      <c r="J2260" s="18"/>
    </row>
    <row r="2261" spans="9:10">
      <c r="I2261" s="18"/>
      <c r="J2261" s="18"/>
    </row>
    <row r="2262" spans="9:10">
      <c r="I2262" s="18"/>
      <c r="J2262" s="18"/>
    </row>
    <row r="2263" spans="9:10">
      <c r="I2263" s="18"/>
      <c r="J2263" s="18"/>
    </row>
    <row r="2264" spans="9:10">
      <c r="I2264" s="18"/>
      <c r="J2264" s="18"/>
    </row>
    <row r="2265" spans="9:10">
      <c r="I2265" s="18"/>
      <c r="J2265" s="18"/>
    </row>
    <row r="2266" spans="9:10">
      <c r="I2266" s="18"/>
      <c r="J2266" s="18"/>
    </row>
    <row r="2267" spans="9:10">
      <c r="I2267" s="18"/>
      <c r="J2267" s="18"/>
    </row>
    <row r="2268" spans="9:10">
      <c r="I2268" s="18"/>
      <c r="J2268" s="18"/>
    </row>
    <row r="2269" spans="9:10">
      <c r="I2269" s="18"/>
      <c r="J2269" s="18"/>
    </row>
    <row r="2270" spans="9:10">
      <c r="I2270" s="18"/>
      <c r="J2270" s="18"/>
    </row>
    <row r="2271" spans="9:10">
      <c r="I2271" s="18"/>
      <c r="J2271" s="18"/>
    </row>
    <row r="2272" spans="9:10">
      <c r="I2272" s="18"/>
      <c r="J2272" s="18"/>
    </row>
    <row r="2273" spans="9:10">
      <c r="I2273" s="18"/>
      <c r="J2273" s="18"/>
    </row>
    <row r="2274" spans="9:10">
      <c r="I2274" s="18"/>
      <c r="J2274" s="18"/>
    </row>
    <row r="2275" spans="9:10">
      <c r="I2275" s="18"/>
      <c r="J2275" s="18"/>
    </row>
    <row r="2276" spans="9:10">
      <c r="I2276" s="18"/>
      <c r="J2276" s="18"/>
    </row>
    <row r="2277" spans="9:10">
      <c r="I2277" s="18"/>
      <c r="J2277" s="18"/>
    </row>
    <row r="2278" spans="9:10">
      <c r="I2278" s="18"/>
      <c r="J2278" s="18"/>
    </row>
    <row r="2279" spans="9:10">
      <c r="I2279" s="18"/>
      <c r="J2279" s="18"/>
    </row>
    <row r="2280" spans="9:10">
      <c r="I2280" s="18"/>
      <c r="J2280" s="18"/>
    </row>
    <row r="2281" spans="9:10">
      <c r="I2281" s="18"/>
      <c r="J2281" s="18"/>
    </row>
    <row r="2282" spans="9:10">
      <c r="I2282" s="18"/>
      <c r="J2282" s="18"/>
    </row>
    <row r="2283" spans="9:10">
      <c r="I2283" s="18"/>
      <c r="J2283" s="18"/>
    </row>
    <row r="2284" spans="9:10">
      <c r="I2284" s="18"/>
      <c r="J2284" s="18"/>
    </row>
    <row r="2285" spans="9:10">
      <c r="I2285" s="18"/>
      <c r="J2285" s="18"/>
    </row>
    <row r="2286" spans="9:10">
      <c r="I2286" s="18"/>
      <c r="J2286" s="18"/>
    </row>
    <row r="2287" spans="9:10">
      <c r="I2287" s="18"/>
      <c r="J2287" s="18"/>
    </row>
    <row r="2288" spans="9:10">
      <c r="I2288" s="18"/>
      <c r="J2288" s="18"/>
    </row>
    <row r="2289" spans="9:10">
      <c r="I2289" s="18"/>
      <c r="J2289" s="18"/>
    </row>
    <row r="2290" spans="9:10">
      <c r="I2290" s="18"/>
      <c r="J2290" s="18"/>
    </row>
    <row r="2291" spans="9:10">
      <c r="I2291" s="18"/>
      <c r="J2291" s="18"/>
    </row>
    <row r="2292" spans="9:10">
      <c r="I2292" s="18"/>
      <c r="J2292" s="18"/>
    </row>
    <row r="2293" spans="9:10">
      <c r="I2293" s="18"/>
      <c r="J2293" s="18"/>
    </row>
    <row r="2294" spans="9:10">
      <c r="I2294" s="18"/>
      <c r="J2294" s="18"/>
    </row>
    <row r="2295" spans="9:10">
      <c r="I2295" s="18"/>
      <c r="J2295" s="18"/>
    </row>
    <row r="2296" spans="9:10">
      <c r="I2296" s="18"/>
      <c r="J2296" s="18"/>
    </row>
    <row r="2297" spans="9:10">
      <c r="I2297" s="18"/>
      <c r="J2297" s="18"/>
    </row>
    <row r="2298" spans="9:10">
      <c r="I2298" s="18"/>
      <c r="J2298" s="18"/>
    </row>
    <row r="2299" spans="9:10">
      <c r="I2299" s="18"/>
      <c r="J2299" s="18"/>
    </row>
    <row r="2300" spans="9:10">
      <c r="I2300" s="18"/>
      <c r="J2300" s="18"/>
    </row>
    <row r="2301" spans="9:10">
      <c r="I2301" s="18"/>
      <c r="J2301" s="18"/>
    </row>
    <row r="2302" spans="9:10">
      <c r="I2302" s="18"/>
      <c r="J2302" s="18"/>
    </row>
    <row r="2303" spans="9:10">
      <c r="I2303" s="18"/>
      <c r="J2303" s="18"/>
    </row>
    <row r="2304" spans="9:10">
      <c r="I2304" s="18"/>
      <c r="J2304" s="18"/>
    </row>
    <row r="2305" spans="9:10">
      <c r="I2305" s="18"/>
      <c r="J2305" s="18"/>
    </row>
    <row r="2306" spans="9:10">
      <c r="I2306" s="18"/>
      <c r="J2306" s="18"/>
    </row>
    <row r="2307" spans="9:10">
      <c r="I2307" s="18"/>
      <c r="J2307" s="18"/>
    </row>
    <row r="2308" spans="9:10">
      <c r="I2308" s="18"/>
      <c r="J2308" s="18"/>
    </row>
    <row r="2309" spans="9:10">
      <c r="I2309" s="18"/>
      <c r="J2309" s="18"/>
    </row>
    <row r="2310" spans="9:10">
      <c r="I2310" s="18"/>
      <c r="J2310" s="18"/>
    </row>
    <row r="2311" spans="9:10">
      <c r="I2311" s="18"/>
      <c r="J2311" s="18"/>
    </row>
    <row r="2312" spans="9:10">
      <c r="I2312" s="18"/>
      <c r="J2312" s="18"/>
    </row>
    <row r="2313" spans="9:10">
      <c r="I2313" s="18"/>
      <c r="J2313" s="18"/>
    </row>
    <row r="2314" spans="9:10">
      <c r="I2314" s="18"/>
      <c r="J2314" s="18"/>
    </row>
    <row r="2315" spans="9:10">
      <c r="I2315" s="18"/>
      <c r="J2315" s="18"/>
    </row>
    <row r="2316" spans="9:10">
      <c r="I2316" s="18"/>
      <c r="J2316" s="18"/>
    </row>
    <row r="2317" spans="9:10">
      <c r="I2317" s="18"/>
      <c r="J2317" s="18"/>
    </row>
    <row r="2318" spans="9:10">
      <c r="I2318" s="18"/>
      <c r="J2318" s="18"/>
    </row>
    <row r="2319" spans="9:10">
      <c r="I2319" s="18"/>
      <c r="J2319" s="18"/>
    </row>
    <row r="2320" spans="9:10">
      <c r="I2320" s="18"/>
      <c r="J2320" s="18"/>
    </row>
    <row r="2321" spans="9:10">
      <c r="I2321" s="18"/>
      <c r="J2321" s="18"/>
    </row>
    <row r="2322" spans="9:10">
      <c r="I2322" s="18"/>
      <c r="J2322" s="18"/>
    </row>
    <row r="2323" spans="9:10">
      <c r="I2323" s="18"/>
      <c r="J2323" s="18"/>
    </row>
    <row r="2324" spans="9:10">
      <c r="I2324" s="18"/>
      <c r="J2324" s="18"/>
    </row>
    <row r="2325" spans="9:10">
      <c r="I2325" s="18"/>
      <c r="J2325" s="18"/>
    </row>
    <row r="2326" spans="9:10">
      <c r="I2326" s="18"/>
      <c r="J2326" s="18"/>
    </row>
    <row r="2327" spans="9:10">
      <c r="I2327" s="18"/>
      <c r="J2327" s="18"/>
    </row>
    <row r="2328" spans="9:10">
      <c r="I2328" s="18"/>
      <c r="J2328" s="18"/>
    </row>
    <row r="2329" spans="9:10">
      <c r="I2329" s="18"/>
      <c r="J2329" s="18"/>
    </row>
    <row r="2330" spans="9:10">
      <c r="I2330" s="18"/>
      <c r="J2330" s="18"/>
    </row>
    <row r="2331" spans="9:10">
      <c r="I2331" s="18"/>
      <c r="J2331" s="18"/>
    </row>
    <row r="2332" spans="9:10">
      <c r="I2332" s="18"/>
      <c r="J2332" s="18"/>
    </row>
    <row r="2333" spans="9:10">
      <c r="I2333" s="18"/>
      <c r="J2333" s="18"/>
    </row>
    <row r="2334" spans="9:10">
      <c r="I2334" s="18"/>
      <c r="J2334" s="18"/>
    </row>
    <row r="2335" spans="9:10">
      <c r="I2335" s="18"/>
      <c r="J2335" s="18"/>
    </row>
    <row r="2336" spans="9:10">
      <c r="I2336" s="18"/>
      <c r="J2336" s="18"/>
    </row>
    <row r="2337" spans="9:10">
      <c r="I2337" s="18"/>
      <c r="J2337" s="18"/>
    </row>
    <row r="2338" spans="9:10">
      <c r="I2338" s="18"/>
      <c r="J2338" s="18"/>
    </row>
    <row r="2339" spans="9:10">
      <c r="I2339" s="18"/>
      <c r="J2339" s="18"/>
    </row>
    <row r="2340" spans="9:10">
      <c r="I2340" s="18"/>
      <c r="J2340" s="18"/>
    </row>
    <row r="2341" spans="9:10">
      <c r="I2341" s="18"/>
      <c r="J2341" s="18"/>
    </row>
    <row r="2342" spans="9:10">
      <c r="I2342" s="18"/>
      <c r="J2342" s="18"/>
    </row>
    <row r="2343" spans="9:10">
      <c r="I2343" s="18"/>
      <c r="J2343" s="18"/>
    </row>
    <row r="2344" spans="9:10">
      <c r="I2344" s="18"/>
      <c r="J2344" s="18"/>
    </row>
    <row r="2345" spans="9:10">
      <c r="I2345" s="18"/>
      <c r="J2345" s="18"/>
    </row>
    <row r="2346" spans="9:10">
      <c r="I2346" s="18"/>
      <c r="J2346" s="18"/>
    </row>
    <row r="2347" spans="9:10">
      <c r="I2347" s="18"/>
      <c r="J2347" s="18"/>
    </row>
    <row r="2348" spans="9:10">
      <c r="I2348" s="18"/>
      <c r="J2348" s="18"/>
    </row>
    <row r="2349" spans="9:10">
      <c r="I2349" s="18"/>
      <c r="J2349" s="18"/>
    </row>
    <row r="2350" spans="9:10">
      <c r="I2350" s="18"/>
      <c r="J2350" s="18"/>
    </row>
    <row r="2351" spans="9:10">
      <c r="I2351" s="18"/>
      <c r="J2351" s="18"/>
    </row>
    <row r="2352" spans="9:10">
      <c r="I2352" s="18"/>
      <c r="J2352" s="18"/>
    </row>
    <row r="2353" spans="9:10">
      <c r="I2353" s="18"/>
      <c r="J2353" s="18"/>
    </row>
    <row r="2354" spans="9:10">
      <c r="I2354" s="18"/>
      <c r="J2354" s="18"/>
    </row>
    <row r="2355" spans="9:10">
      <c r="I2355" s="18"/>
      <c r="J2355" s="18"/>
    </row>
    <row r="2356" spans="9:10">
      <c r="I2356" s="18"/>
      <c r="J2356" s="18"/>
    </row>
    <row r="2357" spans="9:10">
      <c r="I2357" s="18"/>
      <c r="J2357" s="18"/>
    </row>
    <row r="2358" spans="9:10">
      <c r="I2358" s="18"/>
      <c r="J2358" s="18"/>
    </row>
    <row r="2359" spans="9:10">
      <c r="I2359" s="18"/>
      <c r="J2359" s="18"/>
    </row>
    <row r="2360" spans="9:10">
      <c r="I2360" s="18"/>
      <c r="J2360" s="18"/>
    </row>
    <row r="2361" spans="9:10">
      <c r="I2361" s="18"/>
      <c r="J2361" s="18"/>
    </row>
    <row r="2362" spans="9:10">
      <c r="I2362" s="18"/>
      <c r="J2362" s="18"/>
    </row>
    <row r="2363" spans="9:10">
      <c r="I2363" s="18"/>
      <c r="J2363" s="18"/>
    </row>
    <row r="2364" spans="9:10">
      <c r="I2364" s="18"/>
      <c r="J2364" s="18"/>
    </row>
    <row r="2365" spans="9:10">
      <c r="I2365" s="18"/>
      <c r="J2365" s="18"/>
    </row>
    <row r="2366" spans="9:10">
      <c r="I2366" s="18"/>
      <c r="J2366" s="18"/>
    </row>
    <row r="2367" spans="9:10">
      <c r="I2367" s="18"/>
      <c r="J2367" s="18"/>
    </row>
    <row r="2368" spans="9:10">
      <c r="I2368" s="18"/>
      <c r="J2368" s="18"/>
    </row>
    <row r="2369" spans="9:10">
      <c r="I2369" s="18"/>
      <c r="J2369" s="18"/>
    </row>
    <row r="2370" spans="9:10">
      <c r="I2370" s="18"/>
      <c r="J2370" s="18"/>
    </row>
    <row r="2371" spans="9:10">
      <c r="I2371" s="18"/>
      <c r="J2371" s="18"/>
    </row>
    <row r="2372" spans="9:10">
      <c r="I2372" s="18"/>
      <c r="J2372" s="18"/>
    </row>
    <row r="2373" spans="9:10">
      <c r="I2373" s="18"/>
      <c r="J2373" s="18"/>
    </row>
    <row r="2374" spans="9:10">
      <c r="I2374" s="18"/>
      <c r="J2374" s="18"/>
    </row>
    <row r="2375" spans="9:10">
      <c r="I2375" s="18"/>
      <c r="J2375" s="18"/>
    </row>
    <row r="2376" spans="9:10">
      <c r="I2376" s="18"/>
      <c r="J2376" s="18"/>
    </row>
    <row r="2377" spans="9:10">
      <c r="I2377" s="18"/>
      <c r="J2377" s="18"/>
    </row>
    <row r="2378" spans="9:10">
      <c r="I2378" s="18"/>
      <c r="J2378" s="18"/>
    </row>
    <row r="2379" spans="9:10">
      <c r="I2379" s="18"/>
      <c r="J2379" s="18"/>
    </row>
    <row r="2380" spans="9:10">
      <c r="I2380" s="18"/>
      <c r="J2380" s="18"/>
    </row>
    <row r="2381" spans="9:10">
      <c r="I2381" s="18"/>
      <c r="J2381" s="18"/>
    </row>
    <row r="2382" spans="9:10">
      <c r="I2382" s="18"/>
      <c r="J2382" s="18"/>
    </row>
    <row r="2383" spans="9:10">
      <c r="I2383" s="18"/>
      <c r="J2383" s="18"/>
    </row>
    <row r="2384" spans="9:10">
      <c r="I2384" s="18"/>
      <c r="J2384" s="18"/>
    </row>
    <row r="2385" spans="9:10">
      <c r="I2385" s="18"/>
      <c r="J2385" s="18"/>
    </row>
    <row r="2386" spans="9:10">
      <c r="I2386" s="18"/>
      <c r="J2386" s="18"/>
    </row>
    <row r="2387" spans="9:10">
      <c r="I2387" s="18"/>
      <c r="J2387" s="18"/>
    </row>
    <row r="2388" spans="9:10">
      <c r="I2388" s="18"/>
      <c r="J2388" s="18"/>
    </row>
    <row r="2389" spans="9:10">
      <c r="I2389" s="18"/>
      <c r="J2389" s="18"/>
    </row>
    <row r="2390" spans="9:10">
      <c r="I2390" s="18"/>
      <c r="J2390" s="18"/>
    </row>
    <row r="2391" spans="9:10">
      <c r="I2391" s="18"/>
      <c r="J2391" s="18"/>
    </row>
    <row r="2392" spans="9:10">
      <c r="I2392" s="18"/>
      <c r="J2392" s="18"/>
    </row>
    <row r="2393" spans="9:10">
      <c r="I2393" s="18"/>
      <c r="J2393" s="18"/>
    </row>
    <row r="2394" spans="9:10">
      <c r="I2394" s="18"/>
      <c r="J2394" s="18"/>
    </row>
    <row r="2395" spans="9:10">
      <c r="I2395" s="18"/>
      <c r="J2395" s="18"/>
    </row>
    <row r="2396" spans="9:10">
      <c r="I2396" s="18"/>
      <c r="J2396" s="18"/>
    </row>
    <row r="2397" spans="9:10">
      <c r="I2397" s="18"/>
      <c r="J2397" s="18"/>
    </row>
    <row r="2398" spans="9:10">
      <c r="I2398" s="18"/>
      <c r="J2398" s="18"/>
    </row>
    <row r="2399" spans="9:10">
      <c r="I2399" s="18"/>
      <c r="J2399" s="18"/>
    </row>
    <row r="2400" spans="9:10">
      <c r="I2400" s="18"/>
      <c r="J2400" s="18"/>
    </row>
    <row r="2401" spans="9:10">
      <c r="I2401" s="18"/>
      <c r="J2401" s="18"/>
    </row>
    <row r="2402" spans="9:10">
      <c r="I2402" s="18"/>
      <c r="J2402" s="18"/>
    </row>
    <row r="2403" spans="9:10">
      <c r="I2403" s="18"/>
      <c r="J2403" s="18"/>
    </row>
    <row r="2404" spans="9:10">
      <c r="I2404" s="18"/>
      <c r="J2404" s="18"/>
    </row>
    <row r="2405" spans="9:10">
      <c r="I2405" s="18"/>
      <c r="J2405" s="18"/>
    </row>
    <row r="2406" spans="9:10">
      <c r="I2406" s="18"/>
      <c r="J2406" s="18"/>
    </row>
    <row r="2407" spans="9:10">
      <c r="I2407" s="18"/>
      <c r="J2407" s="18"/>
    </row>
    <row r="2408" spans="9:10">
      <c r="I2408" s="18"/>
      <c r="J2408" s="18"/>
    </row>
    <row r="2409" spans="9:10">
      <c r="I2409" s="18"/>
      <c r="J2409" s="18"/>
    </row>
    <row r="2410" spans="9:10">
      <c r="I2410" s="18"/>
      <c r="J2410" s="18"/>
    </row>
    <row r="2411" spans="9:10">
      <c r="I2411" s="18"/>
      <c r="J2411" s="18"/>
    </row>
    <row r="2412" spans="9:10">
      <c r="I2412" s="18"/>
      <c r="J2412" s="18"/>
    </row>
    <row r="2413" spans="9:10">
      <c r="I2413" s="18"/>
      <c r="J2413" s="18"/>
    </row>
    <row r="2414" spans="9:10">
      <c r="I2414" s="18"/>
      <c r="J2414" s="18"/>
    </row>
    <row r="2415" spans="9:10">
      <c r="I2415" s="18"/>
      <c r="J2415" s="18"/>
    </row>
    <row r="2416" spans="9:10">
      <c r="I2416" s="18"/>
      <c r="J2416" s="18"/>
    </row>
    <row r="2417" spans="9:10">
      <c r="I2417" s="18"/>
      <c r="J2417" s="18"/>
    </row>
    <row r="2418" spans="9:10">
      <c r="I2418" s="18"/>
      <c r="J2418" s="18"/>
    </row>
    <row r="2419" spans="9:10">
      <c r="I2419" s="18"/>
      <c r="J2419" s="18"/>
    </row>
    <row r="2420" spans="9:10">
      <c r="I2420" s="18"/>
      <c r="J2420" s="18"/>
    </row>
    <row r="2421" spans="9:10">
      <c r="I2421" s="18"/>
      <c r="J2421" s="18"/>
    </row>
    <row r="2422" spans="9:10">
      <c r="I2422" s="18"/>
      <c r="J2422" s="18"/>
    </row>
    <row r="2423" spans="9:10">
      <c r="I2423" s="18"/>
      <c r="J2423" s="18"/>
    </row>
    <row r="2424" spans="9:10">
      <c r="I2424" s="18"/>
      <c r="J2424" s="18"/>
    </row>
    <row r="2425" spans="9:10">
      <c r="I2425" s="18"/>
      <c r="J2425" s="18"/>
    </row>
    <row r="2426" spans="9:10">
      <c r="I2426" s="18"/>
      <c r="J2426" s="18"/>
    </row>
    <row r="2427" spans="9:10">
      <c r="I2427" s="18"/>
      <c r="J2427" s="18"/>
    </row>
    <row r="2428" spans="9:10">
      <c r="I2428" s="18"/>
      <c r="J2428" s="18"/>
    </row>
    <row r="2429" spans="9:10">
      <c r="I2429" s="18"/>
      <c r="J2429" s="18"/>
    </row>
    <row r="2430" spans="9:10">
      <c r="I2430" s="18"/>
      <c r="J2430" s="18"/>
    </row>
    <row r="2431" spans="9:10">
      <c r="I2431" s="18"/>
      <c r="J2431" s="18"/>
    </row>
    <row r="2432" spans="9:10">
      <c r="I2432" s="18"/>
      <c r="J2432" s="18"/>
    </row>
    <row r="2433" spans="9:10">
      <c r="I2433" s="18"/>
      <c r="J2433" s="18"/>
    </row>
    <row r="2434" spans="9:10">
      <c r="I2434" s="18"/>
      <c r="J2434" s="18"/>
    </row>
    <row r="2435" spans="9:10">
      <c r="I2435" s="18"/>
      <c r="J2435" s="18"/>
    </row>
    <row r="2436" spans="9:10">
      <c r="I2436" s="18"/>
      <c r="J2436" s="18"/>
    </row>
    <row r="2437" spans="9:10">
      <c r="I2437" s="18"/>
      <c r="J2437" s="18"/>
    </row>
    <row r="2438" spans="9:10">
      <c r="I2438" s="18"/>
      <c r="J2438" s="18"/>
    </row>
    <row r="2439" spans="9:10">
      <c r="I2439" s="18"/>
      <c r="J2439" s="18"/>
    </row>
    <row r="2440" spans="9:10">
      <c r="I2440" s="18"/>
      <c r="J2440" s="18"/>
    </row>
    <row r="2441" spans="9:10">
      <c r="I2441" s="18"/>
      <c r="J2441" s="18"/>
    </row>
    <row r="2442" spans="9:10">
      <c r="I2442" s="18"/>
      <c r="J2442" s="18"/>
    </row>
    <row r="2443" spans="9:10">
      <c r="I2443" s="18"/>
      <c r="J2443" s="18"/>
    </row>
    <row r="2444" spans="9:10">
      <c r="I2444" s="18"/>
      <c r="J2444" s="18"/>
    </row>
    <row r="2445" spans="9:10">
      <c r="I2445" s="18"/>
      <c r="J2445" s="18"/>
    </row>
    <row r="2446" spans="9:10">
      <c r="I2446" s="18"/>
      <c r="J2446" s="18"/>
    </row>
    <row r="2447" spans="9:10">
      <c r="I2447" s="18"/>
      <c r="J2447" s="18"/>
    </row>
    <row r="2448" spans="9:10">
      <c r="I2448" s="18"/>
      <c r="J2448" s="18"/>
    </row>
    <row r="2449" spans="9:10">
      <c r="I2449" s="18"/>
      <c r="J2449" s="18"/>
    </row>
    <row r="2450" spans="9:10">
      <c r="I2450" s="18"/>
      <c r="J2450" s="18"/>
    </row>
    <row r="2451" spans="9:10">
      <c r="I2451" s="18"/>
      <c r="J2451" s="18"/>
    </row>
    <row r="2452" spans="9:10">
      <c r="I2452" s="18"/>
      <c r="J2452" s="18"/>
    </row>
    <row r="2453" spans="9:10">
      <c r="I2453" s="18"/>
      <c r="J2453" s="18"/>
    </row>
    <row r="2454" spans="9:10">
      <c r="I2454" s="18"/>
      <c r="J2454" s="18"/>
    </row>
    <row r="2455" spans="9:10">
      <c r="I2455" s="18"/>
      <c r="J2455" s="18"/>
    </row>
    <row r="2456" spans="9:10">
      <c r="I2456" s="18"/>
      <c r="J2456" s="18"/>
    </row>
    <row r="2457" spans="9:10">
      <c r="I2457" s="18"/>
      <c r="J2457" s="18"/>
    </row>
    <row r="2458" spans="9:10">
      <c r="I2458" s="18"/>
      <c r="J2458" s="18"/>
    </row>
    <row r="2459" spans="9:10">
      <c r="I2459" s="18"/>
      <c r="J2459" s="18"/>
    </row>
    <row r="2460" spans="9:10">
      <c r="I2460" s="18"/>
      <c r="J2460" s="18"/>
    </row>
    <row r="2461" spans="9:10">
      <c r="I2461" s="18"/>
      <c r="J2461" s="18"/>
    </row>
    <row r="2462" spans="9:10">
      <c r="I2462" s="18"/>
      <c r="J2462" s="18"/>
    </row>
    <row r="2463" spans="9:10">
      <c r="I2463" s="18"/>
      <c r="J2463" s="18"/>
    </row>
    <row r="2464" spans="9:10">
      <c r="I2464" s="18"/>
      <c r="J2464" s="18"/>
    </row>
    <row r="2465" spans="9:10">
      <c r="I2465" s="18"/>
      <c r="J2465" s="18"/>
    </row>
    <row r="2466" spans="9:10">
      <c r="I2466" s="18"/>
      <c r="J2466" s="18"/>
    </row>
    <row r="2467" spans="9:10">
      <c r="I2467" s="18"/>
      <c r="J2467" s="18"/>
    </row>
    <row r="2468" spans="9:10">
      <c r="I2468" s="18"/>
      <c r="J2468" s="18"/>
    </row>
    <row r="2469" spans="9:10">
      <c r="I2469" s="18"/>
      <c r="J2469" s="18"/>
    </row>
    <row r="2470" spans="9:10">
      <c r="I2470" s="18"/>
      <c r="J2470" s="18"/>
    </row>
    <row r="2471" spans="9:10">
      <c r="I2471" s="18"/>
      <c r="J2471" s="18"/>
    </row>
    <row r="2472" spans="9:10">
      <c r="I2472" s="18"/>
      <c r="J2472" s="18"/>
    </row>
    <row r="2473" spans="9:10">
      <c r="I2473" s="18"/>
      <c r="J2473" s="18"/>
    </row>
    <row r="2474" spans="9:10">
      <c r="I2474" s="18"/>
      <c r="J2474" s="18"/>
    </row>
    <row r="2475" spans="9:10">
      <c r="I2475" s="18"/>
      <c r="J2475" s="18"/>
    </row>
    <row r="2476" spans="9:10">
      <c r="I2476" s="18"/>
      <c r="J2476" s="18"/>
    </row>
    <row r="2477" spans="9:10">
      <c r="I2477" s="18"/>
      <c r="J2477" s="18"/>
    </row>
    <row r="2478" spans="9:10">
      <c r="I2478" s="18"/>
      <c r="J2478" s="18"/>
    </row>
    <row r="2479" spans="9:10">
      <c r="I2479" s="18"/>
      <c r="J2479" s="18"/>
    </row>
    <row r="2480" spans="9:10">
      <c r="I2480" s="18"/>
      <c r="J2480" s="18"/>
    </row>
    <row r="2481" spans="9:10">
      <c r="I2481" s="18"/>
      <c r="J2481" s="18"/>
    </row>
    <row r="2482" spans="9:10">
      <c r="I2482" s="18"/>
      <c r="J2482" s="18"/>
    </row>
    <row r="2483" spans="9:10">
      <c r="I2483" s="18"/>
      <c r="J2483" s="18"/>
    </row>
    <row r="2484" spans="9:10">
      <c r="I2484" s="18"/>
      <c r="J2484" s="18"/>
    </row>
    <row r="2485" spans="9:10">
      <c r="I2485" s="18"/>
      <c r="J2485" s="18"/>
    </row>
    <row r="2486" spans="9:10">
      <c r="I2486" s="18"/>
      <c r="J2486" s="18"/>
    </row>
    <row r="2487" spans="9:10">
      <c r="I2487" s="18"/>
      <c r="J2487" s="18"/>
    </row>
    <row r="2488" spans="9:10">
      <c r="I2488" s="18"/>
      <c r="J2488" s="18"/>
    </row>
    <row r="2489" spans="9:10">
      <c r="I2489" s="18"/>
      <c r="J2489" s="18"/>
    </row>
    <row r="2490" spans="9:10">
      <c r="I2490" s="18"/>
      <c r="J2490" s="18"/>
    </row>
    <row r="2491" spans="9:10">
      <c r="I2491" s="18"/>
      <c r="J2491" s="18"/>
    </row>
    <row r="2492" spans="9:10">
      <c r="I2492" s="18"/>
      <c r="J2492" s="18"/>
    </row>
    <row r="2493" spans="9:10">
      <c r="I2493" s="18"/>
      <c r="J2493" s="18"/>
    </row>
    <row r="2494" spans="9:10">
      <c r="I2494" s="18"/>
      <c r="J2494" s="18"/>
    </row>
    <row r="2495" spans="9:10">
      <c r="I2495" s="18"/>
      <c r="J2495" s="18"/>
    </row>
    <row r="2496" spans="9:10">
      <c r="I2496" s="18"/>
      <c r="J2496" s="18"/>
    </row>
    <row r="2497" spans="9:10">
      <c r="I2497" s="18"/>
      <c r="J2497" s="18"/>
    </row>
    <row r="2498" spans="9:10">
      <c r="I2498" s="18"/>
      <c r="J2498" s="18"/>
    </row>
    <row r="2499" spans="9:10">
      <c r="I2499" s="18"/>
      <c r="J2499" s="18"/>
    </row>
    <row r="2500" spans="9:10">
      <c r="I2500" s="18"/>
      <c r="J2500" s="18"/>
    </row>
    <row r="2501" spans="9:10">
      <c r="I2501" s="18"/>
      <c r="J2501" s="18"/>
    </row>
    <row r="2502" spans="9:10">
      <c r="I2502" s="18"/>
      <c r="J2502" s="18"/>
    </row>
    <row r="2503" spans="9:10">
      <c r="I2503" s="18"/>
      <c r="J2503" s="18"/>
    </row>
    <row r="2504" spans="9:10">
      <c r="I2504" s="18"/>
      <c r="J2504" s="18"/>
    </row>
    <row r="2505" spans="9:10">
      <c r="I2505" s="18"/>
      <c r="J2505" s="18"/>
    </row>
    <row r="2506" spans="9:10">
      <c r="I2506" s="18"/>
      <c r="J2506" s="18"/>
    </row>
    <row r="2507" spans="9:10">
      <c r="I2507" s="18"/>
      <c r="J2507" s="18"/>
    </row>
    <row r="2508" spans="9:10">
      <c r="I2508" s="18"/>
      <c r="J2508" s="18"/>
    </row>
    <row r="2509" spans="9:10">
      <c r="I2509" s="18"/>
      <c r="J2509" s="18"/>
    </row>
    <row r="2510" spans="9:10">
      <c r="I2510" s="18"/>
      <c r="J2510" s="18"/>
    </row>
    <row r="2511" spans="9:10">
      <c r="I2511" s="18"/>
      <c r="J2511" s="18"/>
    </row>
    <row r="2512" spans="9:10">
      <c r="I2512" s="18"/>
      <c r="J2512" s="18"/>
    </row>
    <row r="2513" spans="9:10">
      <c r="I2513" s="18"/>
      <c r="J2513" s="18"/>
    </row>
    <row r="2514" spans="9:10">
      <c r="I2514" s="18"/>
      <c r="J2514" s="18"/>
    </row>
    <row r="2515" spans="9:10">
      <c r="I2515" s="18"/>
      <c r="J2515" s="18"/>
    </row>
    <row r="2516" spans="9:10">
      <c r="I2516" s="18"/>
      <c r="J2516" s="18"/>
    </row>
    <row r="2517" spans="9:10">
      <c r="I2517" s="18"/>
      <c r="J2517" s="18"/>
    </row>
    <row r="2518" spans="9:10">
      <c r="I2518" s="18"/>
      <c r="J2518" s="18"/>
    </row>
    <row r="2519" spans="9:10">
      <c r="I2519" s="18"/>
      <c r="J2519" s="18"/>
    </row>
    <row r="2520" spans="9:10">
      <c r="I2520" s="18"/>
      <c r="J2520" s="18"/>
    </row>
    <row r="2521" spans="9:10">
      <c r="I2521" s="18"/>
      <c r="J2521" s="18"/>
    </row>
    <row r="2522" spans="9:10">
      <c r="I2522" s="18"/>
      <c r="J2522" s="18"/>
    </row>
    <row r="2523" spans="9:10">
      <c r="I2523" s="18"/>
      <c r="J2523" s="18"/>
    </row>
    <row r="2524" spans="9:10">
      <c r="I2524" s="18"/>
      <c r="J2524" s="18"/>
    </row>
    <row r="2525" spans="9:10">
      <c r="I2525" s="18"/>
      <c r="J2525" s="18"/>
    </row>
    <row r="2526" spans="9:10">
      <c r="I2526" s="18"/>
      <c r="J2526" s="18"/>
    </row>
    <row r="2527" spans="9:10">
      <c r="I2527" s="18"/>
      <c r="J2527" s="18"/>
    </row>
    <row r="2528" spans="9:10">
      <c r="I2528" s="18"/>
      <c r="J2528" s="18"/>
    </row>
    <row r="2529" spans="9:10">
      <c r="I2529" s="18"/>
      <c r="J2529" s="18"/>
    </row>
    <row r="2530" spans="9:10">
      <c r="I2530" s="18"/>
      <c r="J2530" s="18"/>
    </row>
    <row r="2531" spans="9:10">
      <c r="I2531" s="18"/>
      <c r="J2531" s="18"/>
    </row>
    <row r="2532" spans="9:10">
      <c r="I2532" s="18"/>
      <c r="J2532" s="18"/>
    </row>
    <row r="2533" spans="9:10">
      <c r="I2533" s="18"/>
      <c r="J2533" s="18"/>
    </row>
    <row r="2534" spans="9:10">
      <c r="I2534" s="18"/>
      <c r="J2534" s="18"/>
    </row>
    <row r="2535" spans="9:10">
      <c r="I2535" s="18"/>
      <c r="J2535" s="18"/>
    </row>
    <row r="2536" spans="9:10">
      <c r="I2536" s="18"/>
      <c r="J2536" s="18"/>
    </row>
    <row r="2537" spans="9:10">
      <c r="I2537" s="18"/>
      <c r="J2537" s="18"/>
    </row>
    <row r="2538" spans="9:10">
      <c r="I2538" s="18"/>
      <c r="J2538" s="18"/>
    </row>
    <row r="2539" spans="9:10">
      <c r="I2539" s="18"/>
      <c r="J2539" s="18"/>
    </row>
    <row r="2540" spans="9:10">
      <c r="I2540" s="18"/>
      <c r="J2540" s="18"/>
    </row>
    <row r="2541" spans="9:10">
      <c r="I2541" s="18"/>
      <c r="J2541" s="18"/>
    </row>
    <row r="2542" spans="9:10">
      <c r="I2542" s="18"/>
      <c r="J2542" s="18"/>
    </row>
    <row r="2543" spans="9:10">
      <c r="I2543" s="18"/>
      <c r="J2543" s="18"/>
    </row>
    <row r="2544" spans="9:10">
      <c r="I2544" s="18"/>
      <c r="J2544" s="18"/>
    </row>
    <row r="2545" spans="9:10">
      <c r="I2545" s="18"/>
      <c r="J2545" s="18"/>
    </row>
    <row r="2546" spans="9:10">
      <c r="I2546" s="18"/>
      <c r="J2546" s="18"/>
    </row>
    <row r="2547" spans="9:10">
      <c r="I2547" s="18"/>
      <c r="J2547" s="18"/>
    </row>
    <row r="2548" spans="9:10">
      <c r="I2548" s="18"/>
      <c r="J2548" s="18"/>
    </row>
    <row r="2549" spans="9:10">
      <c r="I2549" s="18"/>
      <c r="J2549" s="18"/>
    </row>
    <row r="2550" spans="9:10">
      <c r="I2550" s="18"/>
      <c r="J2550" s="18"/>
    </row>
    <row r="2551" spans="9:10">
      <c r="I2551" s="18"/>
      <c r="J2551" s="18"/>
    </row>
    <row r="2552" spans="9:10">
      <c r="I2552" s="18"/>
      <c r="J2552" s="18"/>
    </row>
    <row r="2553" spans="9:10">
      <c r="I2553" s="18"/>
      <c r="J2553" s="18"/>
    </row>
    <row r="2554" spans="9:10">
      <c r="I2554" s="18"/>
      <c r="J2554" s="18"/>
    </row>
    <row r="2555" spans="9:10">
      <c r="I2555" s="18"/>
      <c r="J2555" s="18"/>
    </row>
    <row r="2556" spans="9:10">
      <c r="I2556" s="18"/>
      <c r="J2556" s="18"/>
    </row>
    <row r="2557" spans="9:10">
      <c r="I2557" s="18"/>
      <c r="J2557" s="18"/>
    </row>
    <row r="2558" spans="9:10">
      <c r="I2558" s="18"/>
      <c r="J2558" s="18"/>
    </row>
    <row r="2559" spans="9:10">
      <c r="I2559" s="18"/>
      <c r="J2559" s="18"/>
    </row>
    <row r="2560" spans="9:10">
      <c r="I2560" s="18"/>
      <c r="J2560" s="18"/>
    </row>
    <row r="2561" spans="9:10">
      <c r="I2561" s="18"/>
      <c r="J2561" s="18"/>
    </row>
    <row r="2562" spans="9:10">
      <c r="I2562" s="18"/>
      <c r="J2562" s="18"/>
    </row>
    <row r="2563" spans="9:10">
      <c r="I2563" s="18"/>
      <c r="J2563" s="18"/>
    </row>
    <row r="2564" spans="9:10">
      <c r="I2564" s="18"/>
      <c r="J2564" s="18"/>
    </row>
    <row r="2565" spans="9:10">
      <c r="I2565" s="18"/>
      <c r="J2565" s="18"/>
    </row>
    <row r="2566" spans="9:10">
      <c r="I2566" s="18"/>
      <c r="J2566" s="18"/>
    </row>
    <row r="2567" spans="9:10">
      <c r="I2567" s="18"/>
      <c r="J2567" s="18"/>
    </row>
    <row r="2568" spans="9:10">
      <c r="I2568" s="18"/>
      <c r="J2568" s="18"/>
    </row>
    <row r="2569" spans="9:10">
      <c r="I2569" s="18"/>
      <c r="J2569" s="18"/>
    </row>
    <row r="2570" spans="9:10">
      <c r="I2570" s="18"/>
      <c r="J2570" s="18"/>
    </row>
    <row r="2571" spans="9:10">
      <c r="I2571" s="18"/>
      <c r="J2571" s="18"/>
    </row>
    <row r="2572" spans="9:10">
      <c r="I2572" s="18"/>
      <c r="J2572" s="18"/>
    </row>
    <row r="2573" spans="9:10">
      <c r="I2573" s="18"/>
      <c r="J2573" s="18"/>
    </row>
    <row r="2574" spans="9:10">
      <c r="I2574" s="18"/>
      <c r="J2574" s="18"/>
    </row>
    <row r="2575" spans="9:10">
      <c r="I2575" s="18"/>
      <c r="J2575" s="18"/>
    </row>
    <row r="2576" spans="9:10">
      <c r="I2576" s="18"/>
      <c r="J2576" s="18"/>
    </row>
    <row r="2577" spans="9:10">
      <c r="I2577" s="18"/>
      <c r="J2577" s="18"/>
    </row>
    <row r="2578" spans="9:10">
      <c r="I2578" s="18"/>
      <c r="J2578" s="18"/>
    </row>
    <row r="2579" spans="9:10">
      <c r="I2579" s="18"/>
      <c r="J2579" s="18"/>
    </row>
    <row r="2580" spans="9:10">
      <c r="I2580" s="18"/>
      <c r="J2580" s="18"/>
    </row>
    <row r="2581" spans="9:10">
      <c r="I2581" s="18"/>
      <c r="J2581" s="18"/>
    </row>
    <row r="2582" spans="9:10">
      <c r="I2582" s="18"/>
      <c r="J2582" s="18"/>
    </row>
    <row r="2583" spans="9:10">
      <c r="I2583" s="18"/>
      <c r="J2583" s="18"/>
    </row>
    <row r="2584" spans="9:10">
      <c r="I2584" s="18"/>
      <c r="J2584" s="18"/>
    </row>
    <row r="2585" spans="9:10">
      <c r="I2585" s="18"/>
      <c r="J2585" s="18"/>
    </row>
    <row r="2586" spans="9:10">
      <c r="I2586" s="18"/>
      <c r="J2586" s="18"/>
    </row>
    <row r="2587" spans="9:10">
      <c r="I2587" s="18"/>
      <c r="J2587" s="18"/>
    </row>
    <row r="2588" spans="9:10">
      <c r="I2588" s="18"/>
      <c r="J2588" s="18"/>
    </row>
    <row r="2589" spans="9:10">
      <c r="I2589" s="18"/>
      <c r="J2589" s="18"/>
    </row>
    <row r="2590" spans="9:10">
      <c r="I2590" s="18"/>
      <c r="J2590" s="18"/>
    </row>
    <row r="2591" spans="9:10">
      <c r="I2591" s="18"/>
      <c r="J2591" s="18"/>
    </row>
    <row r="2592" spans="9:10">
      <c r="I2592" s="18"/>
      <c r="J2592" s="18"/>
    </row>
    <row r="2593" spans="9:10">
      <c r="I2593" s="18"/>
      <c r="J2593" s="18"/>
    </row>
    <row r="2594" spans="9:10">
      <c r="I2594" s="18"/>
      <c r="J2594" s="18"/>
    </row>
    <row r="2595" spans="9:10">
      <c r="I2595" s="18"/>
      <c r="J2595" s="18"/>
    </row>
    <row r="2596" spans="9:10">
      <c r="I2596" s="18"/>
      <c r="J2596" s="18"/>
    </row>
    <row r="2597" spans="9:10">
      <c r="I2597" s="18"/>
      <c r="J2597" s="18"/>
    </row>
    <row r="2598" spans="9:10">
      <c r="I2598" s="18"/>
      <c r="J2598" s="18"/>
    </row>
    <row r="2599" spans="9:10">
      <c r="I2599" s="18"/>
      <c r="J2599" s="18"/>
    </row>
    <row r="2600" spans="9:10">
      <c r="I2600" s="18"/>
      <c r="J2600" s="18"/>
    </row>
    <row r="2601" spans="9:10">
      <c r="I2601" s="18"/>
      <c r="J2601" s="18"/>
    </row>
    <row r="2602" spans="9:10">
      <c r="I2602" s="18"/>
      <c r="J2602" s="18"/>
    </row>
    <row r="2603" spans="9:10">
      <c r="I2603" s="18"/>
      <c r="J2603" s="18"/>
    </row>
    <row r="2604" spans="9:10">
      <c r="I2604" s="18"/>
      <c r="J2604" s="18"/>
    </row>
    <row r="2605" spans="9:10">
      <c r="I2605" s="18"/>
      <c r="J2605" s="18"/>
    </row>
    <row r="2606" spans="9:10">
      <c r="I2606" s="18"/>
      <c r="J2606" s="18"/>
    </row>
    <row r="2607" spans="9:10">
      <c r="I2607" s="18"/>
      <c r="J2607" s="18"/>
    </row>
    <row r="2608" spans="9:10">
      <c r="I2608" s="18"/>
      <c r="J2608" s="18"/>
    </row>
    <row r="2609" spans="9:10">
      <c r="I2609" s="18"/>
      <c r="J2609" s="18"/>
    </row>
    <row r="2610" spans="9:10">
      <c r="I2610" s="18"/>
      <c r="J2610" s="18"/>
    </row>
    <row r="2611" spans="9:10">
      <c r="I2611" s="18"/>
      <c r="J2611" s="18"/>
    </row>
    <row r="2612" spans="9:10">
      <c r="I2612" s="18"/>
      <c r="J2612" s="18"/>
    </row>
    <row r="2613" spans="9:10">
      <c r="I2613" s="18"/>
      <c r="J2613" s="18"/>
    </row>
    <row r="2614" spans="9:10">
      <c r="I2614" s="18"/>
      <c r="J2614" s="18"/>
    </row>
    <row r="2615" spans="9:10">
      <c r="I2615" s="18"/>
      <c r="J2615" s="18"/>
    </row>
    <row r="2616" spans="9:10">
      <c r="I2616" s="18"/>
      <c r="J2616" s="18"/>
    </row>
    <row r="2617" spans="9:10">
      <c r="I2617" s="18"/>
      <c r="J2617" s="18"/>
    </row>
    <row r="2618" spans="9:10">
      <c r="I2618" s="18"/>
      <c r="J2618" s="18"/>
    </row>
    <row r="2619" spans="9:10">
      <c r="I2619" s="18"/>
      <c r="J2619" s="18"/>
    </row>
    <row r="2620" spans="9:10">
      <c r="I2620" s="18"/>
      <c r="J2620" s="18"/>
    </row>
    <row r="2621" spans="9:10">
      <c r="I2621" s="18"/>
      <c r="J2621" s="18"/>
    </row>
    <row r="2622" spans="9:10">
      <c r="I2622" s="18"/>
      <c r="J2622" s="18"/>
    </row>
    <row r="2623" spans="9:10">
      <c r="I2623" s="18"/>
      <c r="J2623" s="18"/>
    </row>
    <row r="2624" spans="9:10">
      <c r="I2624" s="18"/>
      <c r="J2624" s="18"/>
    </row>
    <row r="2625" spans="9:10">
      <c r="I2625" s="18"/>
      <c r="J2625" s="18"/>
    </row>
    <row r="2626" spans="9:10">
      <c r="I2626" s="18"/>
      <c r="J2626" s="18"/>
    </row>
    <row r="2627" spans="9:10">
      <c r="I2627" s="18"/>
      <c r="J2627" s="18"/>
    </row>
    <row r="2628" spans="9:10">
      <c r="I2628" s="18"/>
      <c r="J2628" s="18"/>
    </row>
    <row r="2629" spans="9:10">
      <c r="I2629" s="18"/>
      <c r="J2629" s="18"/>
    </row>
    <row r="2630" spans="9:10">
      <c r="I2630" s="18"/>
      <c r="J2630" s="18"/>
    </row>
    <row r="2631" spans="9:10">
      <c r="I2631" s="18"/>
      <c r="J2631" s="18"/>
    </row>
    <row r="2632" spans="9:10">
      <c r="I2632" s="18"/>
      <c r="J2632" s="18"/>
    </row>
    <row r="2633" spans="9:10">
      <c r="I2633" s="18"/>
      <c r="J2633" s="18"/>
    </row>
    <row r="2634" spans="9:10">
      <c r="I2634" s="18"/>
      <c r="J2634" s="18"/>
    </row>
    <row r="2635" spans="9:10">
      <c r="I2635" s="18"/>
      <c r="J2635" s="18"/>
    </row>
    <row r="2636" spans="9:10">
      <c r="I2636" s="18"/>
      <c r="J2636" s="18"/>
    </row>
    <row r="2637" spans="9:10">
      <c r="I2637" s="18"/>
      <c r="J2637" s="18"/>
    </row>
    <row r="2638" spans="9:10">
      <c r="I2638" s="18"/>
      <c r="J2638" s="18"/>
    </row>
    <row r="2639" spans="9:10">
      <c r="I2639" s="18"/>
      <c r="J2639" s="18"/>
    </row>
    <row r="2640" spans="9:10">
      <c r="I2640" s="18"/>
      <c r="J2640" s="18"/>
    </row>
    <row r="2641" spans="9:10">
      <c r="I2641" s="18"/>
      <c r="J2641" s="18"/>
    </row>
    <row r="2642" spans="9:10">
      <c r="I2642" s="18"/>
      <c r="J2642" s="18"/>
    </row>
    <row r="2643" spans="9:10">
      <c r="I2643" s="18"/>
      <c r="J2643" s="18"/>
    </row>
    <row r="2644" spans="9:10">
      <c r="I2644" s="18"/>
      <c r="J2644" s="18"/>
    </row>
    <row r="2645" spans="9:10">
      <c r="I2645" s="18"/>
      <c r="J2645" s="18"/>
    </row>
    <row r="2646" spans="9:10">
      <c r="I2646" s="18"/>
      <c r="J2646" s="18"/>
    </row>
    <row r="2647" spans="9:10">
      <c r="I2647" s="18"/>
      <c r="J2647" s="18"/>
    </row>
    <row r="2648" spans="9:10">
      <c r="I2648" s="18"/>
      <c r="J2648" s="18"/>
    </row>
    <row r="2649" spans="9:10">
      <c r="I2649" s="18"/>
      <c r="J2649" s="18"/>
    </row>
    <row r="2650" spans="9:10">
      <c r="I2650" s="18"/>
      <c r="J2650" s="18"/>
    </row>
    <row r="2651" spans="9:10">
      <c r="I2651" s="18"/>
      <c r="J2651" s="18"/>
    </row>
    <row r="2652" spans="9:10">
      <c r="I2652" s="18"/>
      <c r="J2652" s="18"/>
    </row>
    <row r="2653" spans="9:10">
      <c r="I2653" s="18"/>
      <c r="J2653" s="18"/>
    </row>
    <row r="2654" spans="9:10">
      <c r="I2654" s="18"/>
      <c r="J2654" s="18"/>
    </row>
    <row r="2655" spans="9:10">
      <c r="I2655" s="18"/>
      <c r="J2655" s="18"/>
    </row>
    <row r="2656" spans="9:10">
      <c r="I2656" s="18"/>
      <c r="J2656" s="18"/>
    </row>
    <row r="2657" spans="9:10">
      <c r="I2657" s="18"/>
      <c r="J2657" s="18"/>
    </row>
    <row r="2658" spans="9:10">
      <c r="I2658" s="18"/>
      <c r="J2658" s="18"/>
    </row>
    <row r="2659" spans="9:10">
      <c r="I2659" s="18"/>
      <c r="J2659" s="18"/>
    </row>
    <row r="2660" spans="9:10">
      <c r="I2660" s="18"/>
      <c r="J2660" s="18"/>
    </row>
    <row r="2661" spans="9:10">
      <c r="I2661" s="18"/>
      <c r="J2661" s="18"/>
    </row>
    <row r="2662" spans="9:10">
      <c r="I2662" s="18"/>
      <c r="J2662" s="18"/>
    </row>
    <row r="2663" spans="9:10">
      <c r="I2663" s="18"/>
      <c r="J2663" s="18"/>
    </row>
    <row r="2664" spans="9:10">
      <c r="I2664" s="18"/>
      <c r="J2664" s="18"/>
    </row>
    <row r="2665" spans="9:10">
      <c r="I2665" s="18"/>
      <c r="J2665" s="18"/>
    </row>
    <row r="2666" spans="9:10">
      <c r="I2666" s="18"/>
      <c r="J2666" s="18"/>
    </row>
    <row r="2667" spans="9:10">
      <c r="I2667" s="18"/>
      <c r="J2667" s="18"/>
    </row>
    <row r="2668" spans="9:10">
      <c r="I2668" s="18"/>
      <c r="J2668" s="18"/>
    </row>
    <row r="2669" spans="9:10">
      <c r="I2669" s="18"/>
      <c r="J2669" s="18"/>
    </row>
    <row r="2670" spans="9:10">
      <c r="I2670" s="18"/>
      <c r="J2670" s="18"/>
    </row>
    <row r="2671" spans="9:10">
      <c r="I2671" s="18"/>
      <c r="J2671" s="18"/>
    </row>
    <row r="2672" spans="9:10">
      <c r="I2672" s="18"/>
      <c r="J2672" s="18"/>
    </row>
    <row r="2673" spans="9:10">
      <c r="I2673" s="18"/>
      <c r="J2673" s="18"/>
    </row>
    <row r="2674" spans="9:10">
      <c r="I2674" s="18"/>
      <c r="J2674" s="18"/>
    </row>
    <row r="2675" spans="9:10">
      <c r="I2675" s="18"/>
      <c r="J2675" s="18"/>
    </row>
    <row r="2676" spans="9:10">
      <c r="I2676" s="18"/>
      <c r="J2676" s="18"/>
    </row>
    <row r="2677" spans="9:10">
      <c r="I2677" s="18"/>
      <c r="J2677" s="18"/>
    </row>
    <row r="2678" spans="9:10">
      <c r="I2678" s="18"/>
      <c r="J2678" s="18"/>
    </row>
    <row r="2679" spans="9:10">
      <c r="I2679" s="18"/>
      <c r="J2679" s="18"/>
    </row>
    <row r="2680" spans="9:10">
      <c r="I2680" s="18"/>
      <c r="J2680" s="18"/>
    </row>
    <row r="2681" spans="9:10">
      <c r="I2681" s="18"/>
      <c r="J2681" s="18"/>
    </row>
    <row r="2682" spans="9:10">
      <c r="I2682" s="18"/>
      <c r="J2682" s="18"/>
    </row>
    <row r="2683" spans="9:10">
      <c r="I2683" s="18"/>
      <c r="J2683" s="18"/>
    </row>
    <row r="2684" spans="9:10">
      <c r="I2684" s="18"/>
      <c r="J2684" s="18"/>
    </row>
    <row r="2685" spans="9:10">
      <c r="I2685" s="18"/>
      <c r="J2685" s="18"/>
    </row>
    <row r="2686" spans="9:10">
      <c r="I2686" s="18"/>
      <c r="J2686" s="18"/>
    </row>
    <row r="2687" spans="9:10">
      <c r="I2687" s="18"/>
      <c r="J2687" s="18"/>
    </row>
    <row r="2688" spans="9:10">
      <c r="I2688" s="18"/>
      <c r="J2688" s="18"/>
    </row>
    <row r="2689" spans="9:10">
      <c r="I2689" s="18"/>
      <c r="J2689" s="18"/>
    </row>
    <row r="2690" spans="9:10">
      <c r="I2690" s="18"/>
      <c r="J2690" s="18"/>
    </row>
    <row r="2691" spans="9:10">
      <c r="I2691" s="18"/>
      <c r="J2691" s="18"/>
    </row>
    <row r="2692" spans="9:10">
      <c r="I2692" s="18"/>
      <c r="J2692" s="18"/>
    </row>
    <row r="2693" spans="9:10">
      <c r="I2693" s="18"/>
      <c r="J2693" s="18"/>
    </row>
    <row r="2694" spans="9:10">
      <c r="I2694" s="18"/>
      <c r="J2694" s="18"/>
    </row>
    <row r="2695" spans="9:10">
      <c r="I2695" s="18"/>
      <c r="J2695" s="18"/>
    </row>
    <row r="2696" spans="9:10">
      <c r="I2696" s="18"/>
      <c r="J2696" s="18"/>
    </row>
    <row r="2697" spans="9:10">
      <c r="I2697" s="18"/>
      <c r="J2697" s="18"/>
    </row>
    <row r="2698" spans="9:10">
      <c r="I2698" s="18"/>
      <c r="J2698" s="18"/>
    </row>
    <row r="2699" spans="9:10">
      <c r="I2699" s="18"/>
      <c r="J2699" s="18"/>
    </row>
    <row r="2700" spans="9:10">
      <c r="I2700" s="18"/>
      <c r="J2700" s="18"/>
    </row>
    <row r="2701" spans="9:10">
      <c r="I2701" s="18"/>
      <c r="J2701" s="18"/>
    </row>
    <row r="2702" spans="9:10">
      <c r="I2702" s="18"/>
      <c r="J2702" s="18"/>
    </row>
    <row r="2703" spans="9:10">
      <c r="I2703" s="18"/>
      <c r="J2703" s="18"/>
    </row>
    <row r="2704" spans="9:10">
      <c r="I2704" s="18"/>
      <c r="J2704" s="18"/>
    </row>
    <row r="2705" spans="9:10">
      <c r="I2705" s="18"/>
      <c r="J2705" s="18"/>
    </row>
    <row r="2706" spans="9:10">
      <c r="I2706" s="18"/>
      <c r="J2706" s="18"/>
    </row>
    <row r="2707" spans="9:10">
      <c r="I2707" s="18"/>
      <c r="J2707" s="18"/>
    </row>
    <row r="2708" spans="9:10">
      <c r="I2708" s="18"/>
      <c r="J2708" s="18"/>
    </row>
    <row r="2709" spans="9:10">
      <c r="I2709" s="18"/>
      <c r="J2709" s="18"/>
    </row>
    <row r="2710" spans="9:10">
      <c r="I2710" s="18"/>
      <c r="J2710" s="18"/>
    </row>
    <row r="2711" spans="9:10">
      <c r="I2711" s="18"/>
      <c r="J2711" s="18"/>
    </row>
    <row r="2712" spans="9:10">
      <c r="I2712" s="18"/>
      <c r="J2712" s="18"/>
    </row>
    <row r="2713" spans="9:10">
      <c r="I2713" s="18"/>
      <c r="J2713" s="18"/>
    </row>
    <row r="2714" spans="9:10">
      <c r="I2714" s="18"/>
      <c r="J2714" s="18"/>
    </row>
    <row r="2715" spans="9:10">
      <c r="I2715" s="18"/>
      <c r="J2715" s="18"/>
    </row>
    <row r="2716" spans="9:10">
      <c r="I2716" s="18"/>
      <c r="J2716" s="18"/>
    </row>
    <row r="2717" spans="9:10">
      <c r="I2717" s="18"/>
      <c r="J2717" s="18"/>
    </row>
    <row r="2718" spans="9:10">
      <c r="I2718" s="18"/>
      <c r="J2718" s="18"/>
    </row>
    <row r="2719" spans="9:10">
      <c r="I2719" s="18"/>
      <c r="J2719" s="18"/>
    </row>
    <row r="2720" spans="9:10">
      <c r="I2720" s="18"/>
      <c r="J2720" s="18"/>
    </row>
    <row r="2721" spans="9:10">
      <c r="I2721" s="18"/>
      <c r="J2721" s="18"/>
    </row>
    <row r="2722" spans="9:10">
      <c r="I2722" s="18"/>
      <c r="J2722" s="18"/>
    </row>
    <row r="2723" spans="9:10">
      <c r="I2723" s="18"/>
      <c r="J2723" s="18"/>
    </row>
    <row r="2724" spans="9:10">
      <c r="I2724" s="18"/>
      <c r="J2724" s="18"/>
    </row>
    <row r="2725" spans="9:10">
      <c r="I2725" s="18"/>
      <c r="J2725" s="18"/>
    </row>
    <row r="2726" spans="9:10">
      <c r="I2726" s="18"/>
      <c r="J2726" s="18"/>
    </row>
    <row r="2727" spans="9:10">
      <c r="I2727" s="18"/>
      <c r="J2727" s="18"/>
    </row>
    <row r="2728" spans="9:10">
      <c r="I2728" s="18"/>
      <c r="J2728" s="18"/>
    </row>
    <row r="2729" spans="9:10">
      <c r="I2729" s="18"/>
      <c r="J2729" s="18"/>
    </row>
    <row r="2730" spans="9:10">
      <c r="I2730" s="18"/>
      <c r="J2730" s="18"/>
    </row>
    <row r="2731" spans="9:10">
      <c r="I2731" s="18"/>
      <c r="J2731" s="18"/>
    </row>
    <row r="2732" spans="9:10">
      <c r="I2732" s="18"/>
      <c r="J2732" s="18"/>
    </row>
    <row r="2733" spans="9:10">
      <c r="I2733" s="18"/>
      <c r="J2733" s="18"/>
    </row>
    <row r="2734" spans="9:10">
      <c r="I2734" s="18"/>
      <c r="J2734" s="18"/>
    </row>
    <row r="2735" spans="9:10">
      <c r="I2735" s="18"/>
      <c r="J2735" s="18"/>
    </row>
    <row r="2736" spans="9:10">
      <c r="I2736" s="18"/>
      <c r="J2736" s="18"/>
    </row>
    <row r="2737" spans="9:10">
      <c r="I2737" s="18"/>
      <c r="J2737" s="18"/>
    </row>
    <row r="2738" spans="9:10">
      <c r="I2738" s="18"/>
      <c r="J2738" s="18"/>
    </row>
    <row r="2739" spans="9:10">
      <c r="I2739" s="18"/>
      <c r="J2739" s="18"/>
    </row>
    <row r="2740" spans="9:10">
      <c r="I2740" s="18"/>
      <c r="J2740" s="18"/>
    </row>
    <row r="2741" spans="9:10">
      <c r="I2741" s="18"/>
      <c r="J2741" s="18"/>
    </row>
    <row r="2742" spans="9:10">
      <c r="I2742" s="18"/>
      <c r="J2742" s="18"/>
    </row>
    <row r="2743" spans="9:10">
      <c r="I2743" s="18"/>
      <c r="J2743" s="18"/>
    </row>
    <row r="2744" spans="9:10">
      <c r="I2744" s="18"/>
      <c r="J2744" s="18"/>
    </row>
    <row r="2745" spans="9:10">
      <c r="I2745" s="18"/>
      <c r="J2745" s="18"/>
    </row>
    <row r="2746" spans="9:10">
      <c r="I2746" s="18"/>
      <c r="J2746" s="18"/>
    </row>
    <row r="2747" spans="9:10">
      <c r="I2747" s="18"/>
      <c r="J2747" s="18"/>
    </row>
    <row r="2748" spans="9:10">
      <c r="I2748" s="18"/>
      <c r="J2748" s="18"/>
    </row>
    <row r="2749" spans="9:10">
      <c r="I2749" s="18"/>
      <c r="J2749" s="18"/>
    </row>
    <row r="2750" spans="9:10">
      <c r="I2750" s="18"/>
      <c r="J2750" s="18"/>
    </row>
    <row r="2751" spans="9:10">
      <c r="I2751" s="18"/>
      <c r="J2751" s="18"/>
    </row>
    <row r="2752" spans="9:10">
      <c r="I2752" s="18"/>
      <c r="J2752" s="18"/>
    </row>
    <row r="2753" spans="9:10">
      <c r="I2753" s="18"/>
      <c r="J2753" s="18"/>
    </row>
    <row r="2754" spans="9:10">
      <c r="I2754" s="18"/>
      <c r="J2754" s="18"/>
    </row>
    <row r="2755" spans="9:10">
      <c r="I2755" s="18"/>
      <c r="J2755" s="18"/>
    </row>
    <row r="2756" spans="9:10">
      <c r="I2756" s="18"/>
      <c r="J2756" s="18"/>
    </row>
    <row r="2757" spans="9:10">
      <c r="I2757" s="18"/>
      <c r="J2757" s="18"/>
    </row>
    <row r="2758" spans="9:10">
      <c r="I2758" s="18"/>
      <c r="J2758" s="18"/>
    </row>
    <row r="2759" spans="9:10">
      <c r="I2759" s="18"/>
      <c r="J2759" s="18"/>
    </row>
    <row r="2760" spans="9:10">
      <c r="I2760" s="18"/>
      <c r="J2760" s="18"/>
    </row>
    <row r="2761" spans="9:10">
      <c r="I2761" s="18"/>
      <c r="J2761" s="18"/>
    </row>
    <row r="2762" spans="9:10">
      <c r="I2762" s="18"/>
      <c r="J2762" s="18"/>
    </row>
    <row r="2763" spans="9:10">
      <c r="I2763" s="18"/>
      <c r="J2763" s="18"/>
    </row>
    <row r="2764" spans="9:10">
      <c r="I2764" s="18"/>
      <c r="J2764" s="18"/>
    </row>
    <row r="2765" spans="9:10">
      <c r="I2765" s="18"/>
      <c r="J2765" s="18"/>
    </row>
    <row r="2766" spans="9:10">
      <c r="I2766" s="18"/>
      <c r="J2766" s="18"/>
    </row>
    <row r="2767" spans="9:10">
      <c r="I2767" s="18"/>
      <c r="J2767" s="18"/>
    </row>
    <row r="2768" spans="9:10">
      <c r="I2768" s="18"/>
      <c r="J2768" s="18"/>
    </row>
    <row r="2769" spans="9:10">
      <c r="I2769" s="18"/>
      <c r="J2769" s="18"/>
    </row>
    <row r="2770" spans="9:10">
      <c r="I2770" s="18"/>
      <c r="J2770" s="18"/>
    </row>
    <row r="2771" spans="9:10">
      <c r="I2771" s="18"/>
      <c r="J2771" s="18"/>
    </row>
    <row r="2772" spans="9:10">
      <c r="I2772" s="18"/>
      <c r="J2772" s="18"/>
    </row>
    <row r="2773" spans="9:10">
      <c r="I2773" s="18"/>
      <c r="J2773" s="18"/>
    </row>
    <row r="2774" spans="9:10">
      <c r="I2774" s="18"/>
      <c r="J2774" s="18"/>
    </row>
    <row r="2775" spans="9:10">
      <c r="I2775" s="18"/>
      <c r="J2775" s="18"/>
    </row>
    <row r="2776" spans="9:10">
      <c r="I2776" s="18"/>
      <c r="J2776" s="18"/>
    </row>
    <row r="2777" spans="9:10">
      <c r="I2777" s="18"/>
      <c r="J2777" s="18"/>
    </row>
    <row r="2778" spans="9:10">
      <c r="I2778" s="18"/>
      <c r="J2778" s="18"/>
    </row>
    <row r="2779" spans="9:10">
      <c r="I2779" s="18"/>
      <c r="J2779" s="18"/>
    </row>
    <row r="2780" spans="9:10">
      <c r="I2780" s="18"/>
      <c r="J2780" s="18"/>
    </row>
    <row r="2781" spans="9:10">
      <c r="I2781" s="18"/>
      <c r="J2781" s="18"/>
    </row>
    <row r="2782" spans="9:10">
      <c r="I2782" s="18"/>
      <c r="J2782" s="18"/>
    </row>
    <row r="2783" spans="9:10">
      <c r="I2783" s="18"/>
      <c r="J2783" s="18"/>
    </row>
    <row r="2784" spans="9:10">
      <c r="I2784" s="18"/>
      <c r="J2784" s="18"/>
    </row>
    <row r="2785" spans="9:10">
      <c r="I2785" s="18"/>
      <c r="J2785" s="18"/>
    </row>
    <row r="2786" spans="9:10">
      <c r="I2786" s="18"/>
      <c r="J2786" s="18"/>
    </row>
    <row r="2787" spans="9:10">
      <c r="I2787" s="18"/>
      <c r="J2787" s="18"/>
    </row>
    <row r="2788" spans="9:10">
      <c r="I2788" s="18"/>
      <c r="J2788" s="18"/>
    </row>
    <row r="2789" spans="9:10">
      <c r="I2789" s="18"/>
      <c r="J2789" s="18"/>
    </row>
    <row r="2790" spans="9:10">
      <c r="I2790" s="18"/>
      <c r="J2790" s="18"/>
    </row>
    <row r="2791" spans="9:10">
      <c r="I2791" s="18"/>
      <c r="J2791" s="18"/>
    </row>
    <row r="2792" spans="9:10">
      <c r="I2792" s="18"/>
      <c r="J2792" s="18"/>
    </row>
    <row r="2793" spans="9:10">
      <c r="I2793" s="18"/>
      <c r="J2793" s="18"/>
    </row>
    <row r="2794" spans="9:10">
      <c r="I2794" s="18"/>
      <c r="J2794" s="18"/>
    </row>
    <row r="2795" spans="9:10">
      <c r="I2795" s="18"/>
      <c r="J2795" s="18"/>
    </row>
    <row r="2796" spans="9:10">
      <c r="I2796" s="18"/>
      <c r="J2796" s="18"/>
    </row>
    <row r="2797" spans="9:10">
      <c r="I2797" s="18"/>
      <c r="J2797" s="18"/>
    </row>
    <row r="2798" spans="9:10">
      <c r="I2798" s="18"/>
      <c r="J2798" s="18"/>
    </row>
    <row r="2799" spans="9:10">
      <c r="I2799" s="18"/>
      <c r="J2799" s="18"/>
    </row>
    <row r="2800" spans="9:10">
      <c r="I2800" s="18"/>
      <c r="J2800" s="18"/>
    </row>
    <row r="2801" spans="9:10">
      <c r="I2801" s="18"/>
      <c r="J2801" s="18"/>
    </row>
    <row r="2802" spans="9:10">
      <c r="I2802" s="18"/>
      <c r="J2802" s="18"/>
    </row>
    <row r="2803" spans="9:10">
      <c r="I2803" s="18"/>
      <c r="J2803" s="18"/>
    </row>
    <row r="2804" spans="9:10">
      <c r="I2804" s="18"/>
      <c r="J2804" s="18"/>
    </row>
    <row r="2805" spans="9:10">
      <c r="I2805" s="18"/>
      <c r="J2805" s="18"/>
    </row>
    <row r="2806" spans="9:10">
      <c r="I2806" s="18"/>
      <c r="J2806" s="18"/>
    </row>
    <row r="2807" spans="9:10">
      <c r="I2807" s="18"/>
      <c r="J2807" s="18"/>
    </row>
    <row r="2808" spans="9:10">
      <c r="I2808" s="18"/>
      <c r="J2808" s="18"/>
    </row>
    <row r="2809" spans="9:10">
      <c r="I2809" s="18"/>
      <c r="J2809" s="18"/>
    </row>
    <row r="2810" spans="9:10">
      <c r="I2810" s="18"/>
      <c r="J2810" s="18"/>
    </row>
    <row r="2811" spans="9:10">
      <c r="I2811" s="18"/>
      <c r="J2811" s="18"/>
    </row>
    <row r="2812" spans="9:10">
      <c r="I2812" s="18"/>
      <c r="J2812" s="18"/>
    </row>
    <row r="2813" spans="9:10">
      <c r="I2813" s="18"/>
      <c r="J2813" s="18"/>
    </row>
    <row r="2814" spans="9:10">
      <c r="I2814" s="18"/>
      <c r="J2814" s="18"/>
    </row>
    <row r="2815" spans="9:10">
      <c r="I2815" s="18"/>
      <c r="J2815" s="18"/>
    </row>
    <row r="2816" spans="9:10">
      <c r="I2816" s="18"/>
      <c r="J2816" s="18"/>
    </row>
    <row r="2817" spans="9:10">
      <c r="I2817" s="18"/>
      <c r="J2817" s="18"/>
    </row>
    <row r="2818" spans="9:10">
      <c r="I2818" s="18"/>
      <c r="J2818" s="18"/>
    </row>
    <row r="2819" spans="9:10">
      <c r="I2819" s="18"/>
      <c r="J2819" s="18"/>
    </row>
    <row r="2820" spans="9:10">
      <c r="I2820" s="18"/>
      <c r="J2820" s="18"/>
    </row>
    <row r="2821" spans="9:10">
      <c r="I2821" s="18"/>
      <c r="J2821" s="18"/>
    </row>
    <row r="2822" spans="9:10">
      <c r="I2822" s="18"/>
      <c r="J2822" s="18"/>
    </row>
    <row r="2823" spans="9:10">
      <c r="I2823" s="18"/>
      <c r="J2823" s="18"/>
    </row>
    <row r="2824" spans="9:10">
      <c r="I2824" s="18"/>
      <c r="J2824" s="18"/>
    </row>
    <row r="2825" spans="9:10">
      <c r="I2825" s="18"/>
      <c r="J2825" s="18"/>
    </row>
    <row r="2826" spans="9:10">
      <c r="I2826" s="18"/>
      <c r="J2826" s="18"/>
    </row>
    <row r="2827" spans="9:10">
      <c r="I2827" s="18"/>
      <c r="J2827" s="18"/>
    </row>
    <row r="2828" spans="9:10">
      <c r="I2828" s="18"/>
      <c r="J2828" s="18"/>
    </row>
    <row r="2829" spans="9:10">
      <c r="I2829" s="18"/>
      <c r="J2829" s="18"/>
    </row>
    <row r="2830" spans="9:10">
      <c r="I2830" s="18"/>
      <c r="J2830" s="18"/>
    </row>
    <row r="2831" spans="9:10">
      <c r="I2831" s="18"/>
      <c r="J2831" s="18"/>
    </row>
    <row r="2832" spans="9:10">
      <c r="I2832" s="18"/>
      <c r="J2832" s="18"/>
    </row>
    <row r="2833" spans="9:10">
      <c r="I2833" s="18"/>
      <c r="J2833" s="18"/>
    </row>
    <row r="2834" spans="9:10">
      <c r="I2834" s="18"/>
      <c r="J2834" s="18"/>
    </row>
    <row r="2835" spans="9:10">
      <c r="I2835" s="18"/>
      <c r="J2835" s="18"/>
    </row>
    <row r="2836" spans="9:10">
      <c r="I2836" s="18"/>
      <c r="J2836" s="18"/>
    </row>
    <row r="2837" spans="9:10">
      <c r="I2837" s="18"/>
      <c r="J2837" s="18"/>
    </row>
    <row r="2838" spans="9:10">
      <c r="I2838" s="18"/>
      <c r="J2838" s="18"/>
    </row>
    <row r="2839" spans="9:10">
      <c r="I2839" s="18"/>
      <c r="J2839" s="18"/>
    </row>
    <row r="2840" spans="9:10">
      <c r="I2840" s="18"/>
      <c r="J2840" s="18"/>
    </row>
    <row r="2841" spans="9:10">
      <c r="I2841" s="18"/>
      <c r="J2841" s="18"/>
    </row>
    <row r="2842" spans="9:10">
      <c r="I2842" s="18"/>
      <c r="J2842" s="18"/>
    </row>
    <row r="2843" spans="9:10">
      <c r="I2843" s="18"/>
      <c r="J2843" s="18"/>
    </row>
    <row r="2844" spans="9:10">
      <c r="I2844" s="18"/>
      <c r="J2844" s="18"/>
    </row>
    <row r="2845" spans="9:10">
      <c r="I2845" s="18"/>
      <c r="J2845" s="18"/>
    </row>
    <row r="2846" spans="9:10">
      <c r="I2846" s="18"/>
      <c r="J2846" s="18"/>
    </row>
    <row r="2847" spans="9:10">
      <c r="I2847" s="18"/>
      <c r="J2847" s="18"/>
    </row>
    <row r="2848" spans="9:10">
      <c r="I2848" s="18"/>
      <c r="J2848" s="18"/>
    </row>
    <row r="2849" spans="9:10">
      <c r="I2849" s="18"/>
      <c r="J2849" s="18"/>
    </row>
    <row r="2850" spans="9:10">
      <c r="I2850" s="18"/>
      <c r="J2850" s="18"/>
    </row>
    <row r="2851" spans="9:10">
      <c r="I2851" s="18"/>
      <c r="J2851" s="18"/>
    </row>
    <row r="2852" spans="9:10">
      <c r="I2852" s="18"/>
      <c r="J2852" s="18"/>
    </row>
    <row r="2853" spans="9:10">
      <c r="I2853" s="18"/>
      <c r="J2853" s="18"/>
    </row>
    <row r="2854" spans="9:10">
      <c r="I2854" s="18"/>
      <c r="J2854" s="18"/>
    </row>
    <row r="2855" spans="9:10">
      <c r="I2855" s="18"/>
      <c r="J2855" s="18"/>
    </row>
    <row r="2856" spans="9:10">
      <c r="I2856" s="18"/>
      <c r="J2856" s="18"/>
    </row>
    <row r="2857" spans="9:10">
      <c r="I2857" s="18"/>
      <c r="J2857" s="18"/>
    </row>
    <row r="2858" spans="9:10">
      <c r="I2858" s="18"/>
      <c r="J2858" s="18"/>
    </row>
    <row r="2859" spans="9:10">
      <c r="I2859" s="18"/>
      <c r="J2859" s="18"/>
    </row>
    <row r="2860" spans="9:10">
      <c r="I2860" s="18"/>
      <c r="J2860" s="18"/>
    </row>
    <row r="2861" spans="9:10">
      <c r="I2861" s="18"/>
      <c r="J2861" s="18"/>
    </row>
    <row r="2862" spans="9:10">
      <c r="I2862" s="18"/>
      <c r="J2862" s="18"/>
    </row>
    <row r="2863" spans="9:10">
      <c r="I2863" s="18"/>
      <c r="J2863" s="18"/>
    </row>
    <row r="2864" spans="9:10">
      <c r="I2864" s="18"/>
      <c r="J2864" s="18"/>
    </row>
    <row r="2865" spans="9:10">
      <c r="I2865" s="18"/>
      <c r="J2865" s="18"/>
    </row>
    <row r="2866" spans="9:10">
      <c r="I2866" s="18"/>
      <c r="J2866" s="18"/>
    </row>
    <row r="2867" spans="9:10">
      <c r="I2867" s="18"/>
      <c r="J2867" s="18"/>
    </row>
    <row r="2868" spans="9:10">
      <c r="I2868" s="18"/>
      <c r="J2868" s="18"/>
    </row>
    <row r="2869" spans="9:10">
      <c r="I2869" s="18"/>
      <c r="J2869" s="18"/>
    </row>
    <row r="2870" spans="9:10">
      <c r="I2870" s="18"/>
      <c r="J2870" s="18"/>
    </row>
    <row r="2871" spans="9:10">
      <c r="I2871" s="18"/>
      <c r="J2871" s="18"/>
    </row>
    <row r="2872" spans="9:10">
      <c r="I2872" s="18"/>
      <c r="J2872" s="18"/>
    </row>
    <row r="2873" spans="9:10">
      <c r="I2873" s="18"/>
      <c r="J2873" s="18"/>
    </row>
    <row r="2874" spans="9:10">
      <c r="I2874" s="18"/>
      <c r="J2874" s="18"/>
    </row>
    <row r="2875" spans="9:10">
      <c r="I2875" s="18"/>
      <c r="J2875" s="18"/>
    </row>
    <row r="2876" spans="9:10">
      <c r="I2876" s="18"/>
      <c r="J2876" s="18"/>
    </row>
    <row r="2877" spans="9:10">
      <c r="I2877" s="18"/>
      <c r="J2877" s="18"/>
    </row>
    <row r="2878" spans="9:10">
      <c r="I2878" s="18"/>
      <c r="J2878" s="18"/>
    </row>
    <row r="2879" spans="9:10">
      <c r="I2879" s="18"/>
      <c r="J2879" s="18"/>
    </row>
    <row r="2880" spans="9:10">
      <c r="I2880" s="18"/>
      <c r="J2880" s="18"/>
    </row>
    <row r="2881" spans="9:10">
      <c r="I2881" s="18"/>
      <c r="J2881" s="18"/>
    </row>
    <row r="2882" spans="9:10">
      <c r="I2882" s="18"/>
      <c r="J2882" s="18"/>
    </row>
    <row r="2883" spans="9:10">
      <c r="I2883" s="18"/>
      <c r="J2883" s="18"/>
    </row>
    <row r="2884" spans="9:10">
      <c r="I2884" s="18"/>
      <c r="J2884" s="18"/>
    </row>
    <row r="2885" spans="9:10">
      <c r="I2885" s="18"/>
      <c r="J2885" s="18"/>
    </row>
    <row r="2886" spans="9:10">
      <c r="I2886" s="18"/>
      <c r="J2886" s="18"/>
    </row>
    <row r="2887" spans="9:10">
      <c r="I2887" s="18"/>
      <c r="J2887" s="18"/>
    </row>
    <row r="2888" spans="9:10">
      <c r="I2888" s="18"/>
      <c r="J2888" s="18"/>
    </row>
    <row r="2889" spans="9:10">
      <c r="I2889" s="18"/>
      <c r="J2889" s="18"/>
    </row>
    <row r="2890" spans="9:10">
      <c r="I2890" s="18"/>
      <c r="J2890" s="18"/>
    </row>
    <row r="2891" spans="9:10">
      <c r="I2891" s="18"/>
      <c r="J2891" s="18"/>
    </row>
    <row r="2892" spans="9:10">
      <c r="I2892" s="18"/>
      <c r="J2892" s="18"/>
    </row>
    <row r="2893" spans="9:10">
      <c r="I2893" s="18"/>
      <c r="J2893" s="18"/>
    </row>
    <row r="2894" spans="9:10">
      <c r="I2894" s="18"/>
      <c r="J2894" s="18"/>
    </row>
    <row r="2895" spans="9:10">
      <c r="I2895" s="18"/>
      <c r="J2895" s="18"/>
    </row>
    <row r="2896" spans="9:10">
      <c r="I2896" s="18"/>
      <c r="J2896" s="18"/>
    </row>
    <row r="2897" spans="9:10">
      <c r="I2897" s="18"/>
      <c r="J2897" s="18"/>
    </row>
    <row r="2898" spans="9:10">
      <c r="I2898" s="18"/>
      <c r="J2898" s="18"/>
    </row>
    <row r="2899" spans="9:10">
      <c r="I2899" s="18"/>
      <c r="J2899" s="18"/>
    </row>
    <row r="2900" spans="9:10">
      <c r="I2900" s="18"/>
      <c r="J2900" s="18"/>
    </row>
    <row r="2901" spans="9:10">
      <c r="I2901" s="18"/>
      <c r="J2901" s="18"/>
    </row>
    <row r="2902" spans="9:10">
      <c r="I2902" s="18"/>
      <c r="J2902" s="18"/>
    </row>
    <row r="2903" spans="9:10">
      <c r="I2903" s="18"/>
      <c r="J2903" s="18"/>
    </row>
    <row r="2904" spans="9:10">
      <c r="I2904" s="18"/>
      <c r="J2904" s="18"/>
    </row>
    <row r="2905" spans="9:10">
      <c r="I2905" s="18"/>
      <c r="J2905" s="18"/>
    </row>
    <row r="2906" spans="9:10">
      <c r="I2906" s="18"/>
      <c r="J2906" s="18"/>
    </row>
    <row r="2907" spans="9:10">
      <c r="I2907" s="18"/>
      <c r="J2907" s="18"/>
    </row>
    <row r="2908" spans="9:10">
      <c r="I2908" s="18"/>
      <c r="J2908" s="18"/>
    </row>
    <row r="2909" spans="9:10">
      <c r="I2909" s="18"/>
      <c r="J2909" s="18"/>
    </row>
    <row r="2910" spans="9:10">
      <c r="I2910" s="18"/>
      <c r="J2910" s="18"/>
    </row>
    <row r="2911" spans="9:10">
      <c r="I2911" s="18"/>
      <c r="J2911" s="18"/>
    </row>
    <row r="2912" spans="9:10">
      <c r="I2912" s="18"/>
      <c r="J2912" s="18"/>
    </row>
    <row r="2913" spans="9:10">
      <c r="I2913" s="18"/>
      <c r="J2913" s="18"/>
    </row>
    <row r="2914" spans="9:10">
      <c r="I2914" s="18"/>
      <c r="J2914" s="18"/>
    </row>
    <row r="2915" spans="9:10">
      <c r="I2915" s="18"/>
      <c r="J2915" s="18"/>
    </row>
    <row r="2916" spans="9:10">
      <c r="I2916" s="18"/>
      <c r="J2916" s="18"/>
    </row>
    <row r="2917" spans="9:10">
      <c r="I2917" s="18"/>
      <c r="J2917" s="18"/>
    </row>
    <row r="2918" spans="9:10">
      <c r="I2918" s="18"/>
      <c r="J2918" s="18"/>
    </row>
    <row r="2919" spans="9:10">
      <c r="I2919" s="18"/>
      <c r="J2919" s="18"/>
    </row>
    <row r="2920" spans="9:10">
      <c r="I2920" s="18"/>
      <c r="J2920" s="18"/>
    </row>
    <row r="2921" spans="9:10">
      <c r="I2921" s="18"/>
      <c r="J2921" s="18"/>
    </row>
    <row r="2922" spans="9:10">
      <c r="I2922" s="18"/>
      <c r="J2922" s="18"/>
    </row>
    <row r="2923" spans="9:10">
      <c r="I2923" s="18"/>
      <c r="J2923" s="18"/>
    </row>
    <row r="2924" spans="9:10">
      <c r="I2924" s="18"/>
      <c r="J2924" s="18"/>
    </row>
    <row r="2925" spans="9:10">
      <c r="I2925" s="18"/>
      <c r="J2925" s="18"/>
    </row>
    <row r="2926" spans="9:10">
      <c r="I2926" s="18"/>
      <c r="J2926" s="18"/>
    </row>
    <row r="2927" spans="9:10">
      <c r="I2927" s="18"/>
      <c r="J2927" s="18"/>
    </row>
    <row r="2928" spans="9:10">
      <c r="I2928" s="18"/>
      <c r="J2928" s="18"/>
    </row>
    <row r="2929" spans="9:10">
      <c r="I2929" s="18"/>
      <c r="J2929" s="18"/>
    </row>
    <row r="2930" spans="9:10">
      <c r="I2930" s="18"/>
      <c r="J2930" s="18"/>
    </row>
    <row r="2931" spans="9:10">
      <c r="I2931" s="18"/>
      <c r="J2931" s="18"/>
    </row>
    <row r="2932" spans="9:10">
      <c r="I2932" s="18"/>
      <c r="J2932" s="18"/>
    </row>
    <row r="2933" spans="9:10">
      <c r="I2933" s="18"/>
      <c r="J2933" s="18"/>
    </row>
    <row r="2934" spans="9:10">
      <c r="I2934" s="18"/>
      <c r="J2934" s="18"/>
    </row>
    <row r="2935" spans="9:10">
      <c r="I2935" s="18"/>
      <c r="J2935" s="18"/>
    </row>
    <row r="2936" spans="9:10">
      <c r="I2936" s="18"/>
      <c r="J2936" s="18"/>
    </row>
    <row r="2937" spans="9:10">
      <c r="I2937" s="18"/>
      <c r="J2937" s="18"/>
    </row>
    <row r="2938" spans="9:10">
      <c r="I2938" s="18"/>
      <c r="J2938" s="18"/>
    </row>
    <row r="2939" spans="9:10">
      <c r="I2939" s="18"/>
      <c r="J2939" s="18"/>
    </row>
    <row r="2940" spans="9:10">
      <c r="I2940" s="18"/>
      <c r="J2940" s="18"/>
    </row>
    <row r="2941" spans="9:10">
      <c r="I2941" s="18"/>
      <c r="J2941" s="18"/>
    </row>
    <row r="2942" spans="9:10">
      <c r="I2942" s="18"/>
      <c r="J2942" s="18"/>
    </row>
    <row r="2943" spans="9:10">
      <c r="I2943" s="18"/>
      <c r="J2943" s="18"/>
    </row>
    <row r="2944" spans="9:10">
      <c r="I2944" s="18"/>
      <c r="J2944" s="18"/>
    </row>
    <row r="2945" spans="9:10">
      <c r="I2945" s="18"/>
      <c r="J2945" s="18"/>
    </row>
    <row r="2946" spans="9:10">
      <c r="I2946" s="18"/>
      <c r="J2946" s="18"/>
    </row>
    <row r="2947" spans="9:10">
      <c r="I2947" s="18"/>
      <c r="J2947" s="18"/>
    </row>
    <row r="2948" spans="9:10">
      <c r="I2948" s="18"/>
      <c r="J2948" s="18"/>
    </row>
    <row r="2949" spans="9:10">
      <c r="I2949" s="18"/>
      <c r="J2949" s="18"/>
    </row>
    <row r="2950" spans="9:10">
      <c r="I2950" s="18"/>
      <c r="J2950" s="18"/>
    </row>
    <row r="2951" spans="9:10">
      <c r="I2951" s="18"/>
      <c r="J2951" s="18"/>
    </row>
    <row r="2952" spans="9:10">
      <c r="I2952" s="18"/>
      <c r="J2952" s="18"/>
    </row>
    <row r="2953" spans="9:10">
      <c r="I2953" s="18"/>
      <c r="J2953" s="18"/>
    </row>
    <row r="2954" spans="9:10">
      <c r="I2954" s="18"/>
      <c r="J2954" s="18"/>
    </row>
    <row r="2955" spans="9:10">
      <c r="I2955" s="18"/>
      <c r="J2955" s="18"/>
    </row>
    <row r="2956" spans="9:10">
      <c r="I2956" s="18"/>
      <c r="J2956" s="18"/>
    </row>
    <row r="2957" spans="9:10">
      <c r="I2957" s="18"/>
      <c r="J2957" s="18"/>
    </row>
    <row r="2958" spans="9:10">
      <c r="I2958" s="18"/>
      <c r="J2958" s="18"/>
    </row>
    <row r="2959" spans="9:10">
      <c r="I2959" s="18"/>
      <c r="J2959" s="18"/>
    </row>
    <row r="2960" spans="9:10">
      <c r="I2960" s="18"/>
      <c r="J2960" s="18"/>
    </row>
    <row r="2961" spans="9:10">
      <c r="I2961" s="18"/>
      <c r="J2961" s="18"/>
    </row>
    <row r="2962" spans="9:10">
      <c r="I2962" s="18"/>
      <c r="J2962" s="18"/>
    </row>
    <row r="2963" spans="9:10">
      <c r="I2963" s="18"/>
      <c r="J2963" s="18"/>
    </row>
    <row r="2964" spans="9:10">
      <c r="I2964" s="18"/>
      <c r="J2964" s="18"/>
    </row>
    <row r="2965" spans="9:10">
      <c r="I2965" s="18"/>
      <c r="J2965" s="18"/>
    </row>
    <row r="2966" spans="9:10">
      <c r="I2966" s="18"/>
      <c r="J2966" s="18"/>
    </row>
    <row r="2967" spans="9:10">
      <c r="I2967" s="18"/>
      <c r="J2967" s="18"/>
    </row>
    <row r="2968" spans="9:10">
      <c r="I2968" s="18"/>
      <c r="J2968" s="18"/>
    </row>
    <row r="2969" spans="9:10">
      <c r="I2969" s="18"/>
      <c r="J2969" s="18"/>
    </row>
    <row r="2970" spans="9:10">
      <c r="I2970" s="18"/>
      <c r="J2970" s="18"/>
    </row>
    <row r="2971" spans="9:10">
      <c r="I2971" s="18"/>
      <c r="J2971" s="18"/>
    </row>
    <row r="2972" spans="9:10">
      <c r="I2972" s="18"/>
      <c r="J2972" s="18"/>
    </row>
    <row r="2973" spans="9:10">
      <c r="I2973" s="18"/>
      <c r="J2973" s="18"/>
    </row>
    <row r="2974" spans="9:10">
      <c r="I2974" s="18"/>
      <c r="J2974" s="18"/>
    </row>
    <row r="2975" spans="9:10">
      <c r="I2975" s="18"/>
      <c r="J2975" s="18"/>
    </row>
    <row r="2976" spans="9:10">
      <c r="I2976" s="18"/>
      <c r="J2976" s="18"/>
    </row>
    <row r="2977" spans="9:10">
      <c r="I2977" s="18"/>
      <c r="J2977" s="18"/>
    </row>
    <row r="2978" spans="9:10">
      <c r="I2978" s="18"/>
      <c r="J2978" s="18"/>
    </row>
    <row r="2979" spans="9:10">
      <c r="I2979" s="18"/>
      <c r="J2979" s="18"/>
    </row>
    <row r="2980" spans="9:10">
      <c r="I2980" s="18"/>
      <c r="J2980" s="18"/>
    </row>
    <row r="2981" spans="9:10">
      <c r="I2981" s="18"/>
      <c r="J2981" s="18"/>
    </row>
    <row r="2982" spans="9:10">
      <c r="I2982" s="18"/>
      <c r="J2982" s="18"/>
    </row>
    <row r="2983" spans="9:10">
      <c r="I2983" s="18"/>
      <c r="J2983" s="18"/>
    </row>
    <row r="2984" spans="9:10">
      <c r="I2984" s="18"/>
      <c r="J2984" s="18"/>
    </row>
    <row r="2985" spans="9:10">
      <c r="I2985" s="18"/>
      <c r="J2985" s="18"/>
    </row>
    <row r="2986" spans="9:10">
      <c r="I2986" s="18"/>
      <c r="J2986" s="18"/>
    </row>
    <row r="2987" spans="9:10">
      <c r="I2987" s="18"/>
      <c r="J2987" s="18"/>
    </row>
    <row r="2988" spans="9:10">
      <c r="I2988" s="18"/>
      <c r="J2988" s="18"/>
    </row>
    <row r="2989" spans="9:10">
      <c r="I2989" s="18"/>
      <c r="J2989" s="18"/>
    </row>
    <row r="2990" spans="9:10">
      <c r="I2990" s="18"/>
      <c r="J2990" s="18"/>
    </row>
    <row r="2991" spans="9:10">
      <c r="I2991" s="18"/>
      <c r="J2991" s="18"/>
    </row>
    <row r="2992" spans="9:10">
      <c r="I2992" s="18"/>
      <c r="J2992" s="18"/>
    </row>
    <row r="2993" spans="9:10">
      <c r="I2993" s="18"/>
      <c r="J2993" s="18"/>
    </row>
    <row r="2994" spans="9:10">
      <c r="I2994" s="18"/>
      <c r="J2994" s="18"/>
    </row>
    <row r="2995" spans="9:10">
      <c r="I2995" s="18"/>
      <c r="J2995" s="18"/>
    </row>
    <row r="2996" spans="9:10">
      <c r="I2996" s="18"/>
      <c r="J2996" s="18"/>
    </row>
    <row r="2997" spans="9:10">
      <c r="I2997" s="18"/>
      <c r="J2997" s="18"/>
    </row>
    <row r="2998" spans="9:10">
      <c r="I2998" s="18"/>
      <c r="J2998" s="18"/>
    </row>
    <row r="2999" spans="9:10">
      <c r="I2999" s="18"/>
      <c r="J2999" s="18"/>
    </row>
    <row r="3000" spans="9:10">
      <c r="I3000" s="18"/>
      <c r="J3000" s="18"/>
    </row>
    <row r="3001" spans="9:10">
      <c r="I3001" s="18"/>
      <c r="J3001" s="18"/>
    </row>
    <row r="3002" spans="9:10">
      <c r="I3002" s="18"/>
      <c r="J3002" s="18"/>
    </row>
    <row r="3003" spans="9:10">
      <c r="I3003" s="18"/>
      <c r="J3003" s="18"/>
    </row>
    <row r="3004" spans="9:10">
      <c r="I3004" s="18"/>
      <c r="J3004" s="18"/>
    </row>
    <row r="3005" spans="9:10">
      <c r="I3005" s="18"/>
      <c r="J3005" s="18"/>
    </row>
    <row r="3006" spans="9:10">
      <c r="I3006" s="18"/>
      <c r="J3006" s="18"/>
    </row>
    <row r="3007" spans="9:10">
      <c r="I3007" s="18"/>
      <c r="J3007" s="18"/>
    </row>
    <row r="3008" spans="9:10">
      <c r="I3008" s="18"/>
      <c r="J3008" s="18"/>
    </row>
    <row r="3009" spans="9:10">
      <c r="I3009" s="18"/>
      <c r="J3009" s="18"/>
    </row>
    <row r="3010" spans="9:10">
      <c r="I3010" s="18"/>
      <c r="J3010" s="18"/>
    </row>
    <row r="3011" spans="9:10">
      <c r="I3011" s="18"/>
      <c r="J3011" s="18"/>
    </row>
    <row r="3012" spans="9:10">
      <c r="I3012" s="18"/>
      <c r="J3012" s="18"/>
    </row>
    <row r="3013" spans="9:10">
      <c r="I3013" s="18"/>
      <c r="J3013" s="18"/>
    </row>
    <row r="3014" spans="9:10">
      <c r="I3014" s="18"/>
      <c r="J3014" s="18"/>
    </row>
    <row r="3015" spans="9:10">
      <c r="I3015" s="18"/>
      <c r="J3015" s="18"/>
    </row>
    <row r="3016" spans="9:10">
      <c r="I3016" s="18"/>
      <c r="J3016" s="18"/>
    </row>
    <row r="3017" spans="9:10">
      <c r="I3017" s="18"/>
      <c r="J3017" s="18"/>
    </row>
    <row r="3018" spans="9:10">
      <c r="I3018" s="18"/>
      <c r="J3018" s="18"/>
    </row>
    <row r="3019" spans="9:10">
      <c r="I3019" s="18"/>
      <c r="J3019" s="18"/>
    </row>
    <row r="3020" spans="9:10">
      <c r="I3020" s="18"/>
      <c r="J3020" s="18"/>
    </row>
    <row r="3021" spans="9:10">
      <c r="I3021" s="18"/>
      <c r="J3021" s="18"/>
    </row>
    <row r="3022" spans="9:10">
      <c r="I3022" s="18"/>
      <c r="J3022" s="18"/>
    </row>
    <row r="3023" spans="9:10">
      <c r="I3023" s="18"/>
      <c r="J3023" s="18"/>
    </row>
    <row r="3024" spans="9:10">
      <c r="I3024" s="18"/>
      <c r="J3024" s="18"/>
    </row>
    <row r="3025" spans="9:10">
      <c r="I3025" s="18"/>
      <c r="J3025" s="18"/>
    </row>
    <row r="3026" spans="9:10">
      <c r="I3026" s="18"/>
      <c r="J3026" s="18"/>
    </row>
    <row r="3027" spans="9:10">
      <c r="I3027" s="18"/>
      <c r="J3027" s="18"/>
    </row>
    <row r="3028" spans="9:10">
      <c r="I3028" s="18"/>
      <c r="J3028" s="18"/>
    </row>
    <row r="3029" spans="9:10">
      <c r="I3029" s="18"/>
      <c r="J3029" s="18"/>
    </row>
    <row r="3030" spans="9:10">
      <c r="I3030" s="18"/>
      <c r="J3030" s="18"/>
    </row>
    <row r="3031" spans="9:10">
      <c r="I3031" s="18"/>
      <c r="J3031" s="18"/>
    </row>
    <row r="3032" spans="9:10">
      <c r="I3032" s="18"/>
      <c r="J3032" s="18"/>
    </row>
    <row r="3033" spans="9:10">
      <c r="I3033" s="18"/>
      <c r="J3033" s="18"/>
    </row>
    <row r="3034" spans="9:10">
      <c r="I3034" s="18"/>
      <c r="J3034" s="18"/>
    </row>
    <row r="3035" spans="9:10">
      <c r="I3035" s="18"/>
      <c r="J3035" s="18"/>
    </row>
    <row r="3036" spans="9:10">
      <c r="I3036" s="18"/>
      <c r="J3036" s="18"/>
    </row>
    <row r="3037" spans="9:10">
      <c r="I3037" s="18"/>
      <c r="J3037" s="18"/>
    </row>
    <row r="3038" spans="9:10">
      <c r="I3038" s="18"/>
      <c r="J3038" s="18"/>
    </row>
    <row r="3039" spans="9:10">
      <c r="I3039" s="18"/>
      <c r="J3039" s="18"/>
    </row>
    <row r="3040" spans="9:10">
      <c r="I3040" s="18"/>
      <c r="J3040" s="18"/>
    </row>
    <row r="3041" spans="9:10">
      <c r="I3041" s="18"/>
      <c r="J3041" s="18"/>
    </row>
    <row r="3042" spans="9:10">
      <c r="I3042" s="18"/>
      <c r="J3042" s="18"/>
    </row>
    <row r="3043" spans="9:10">
      <c r="I3043" s="18"/>
      <c r="J3043" s="18"/>
    </row>
    <row r="3044" spans="9:10">
      <c r="I3044" s="18"/>
      <c r="J3044" s="18"/>
    </row>
    <row r="3045" spans="9:10">
      <c r="I3045" s="18"/>
      <c r="J3045" s="18"/>
    </row>
    <row r="3046" spans="9:10">
      <c r="I3046" s="18"/>
      <c r="J3046" s="18"/>
    </row>
    <row r="3047" spans="9:10">
      <c r="I3047" s="18"/>
      <c r="J3047" s="18"/>
    </row>
    <row r="3048" spans="9:10">
      <c r="I3048" s="18"/>
      <c r="J3048" s="18"/>
    </row>
    <row r="3049" spans="9:10">
      <c r="I3049" s="18"/>
      <c r="J3049" s="18"/>
    </row>
    <row r="3050" spans="9:10">
      <c r="I3050" s="18"/>
      <c r="J3050" s="18"/>
    </row>
    <row r="3051" spans="9:10">
      <c r="I3051" s="18"/>
      <c r="J3051" s="18"/>
    </row>
    <row r="3052" spans="9:10">
      <c r="I3052" s="18"/>
      <c r="J3052" s="18"/>
    </row>
    <row r="3053" spans="9:10">
      <c r="I3053" s="18"/>
      <c r="J3053" s="18"/>
    </row>
    <row r="3054" spans="9:10">
      <c r="I3054" s="18"/>
      <c r="J3054" s="18"/>
    </row>
    <row r="3055" spans="9:10">
      <c r="I3055" s="18"/>
      <c r="J3055" s="18"/>
    </row>
    <row r="3056" spans="9:10">
      <c r="I3056" s="18"/>
      <c r="J3056" s="18"/>
    </row>
    <row r="3057" spans="9:10">
      <c r="I3057" s="18"/>
      <c r="J3057" s="18"/>
    </row>
    <row r="3058" spans="9:10">
      <c r="I3058" s="18"/>
      <c r="J3058" s="18"/>
    </row>
    <row r="3059" spans="9:10">
      <c r="I3059" s="18"/>
      <c r="J3059" s="18"/>
    </row>
    <row r="3060" spans="9:10">
      <c r="I3060" s="18"/>
      <c r="J3060" s="18"/>
    </row>
    <row r="3061" spans="9:10">
      <c r="I3061" s="18"/>
      <c r="J3061" s="18"/>
    </row>
    <row r="3062" spans="9:10">
      <c r="I3062" s="18"/>
      <c r="J3062" s="18"/>
    </row>
    <row r="3063" spans="9:10">
      <c r="I3063" s="18"/>
      <c r="J3063" s="18"/>
    </row>
    <row r="3064" spans="9:10">
      <c r="I3064" s="18"/>
      <c r="J3064" s="18"/>
    </row>
    <row r="3065" spans="9:10">
      <c r="I3065" s="18"/>
      <c r="J3065" s="18"/>
    </row>
    <row r="3066" spans="9:10">
      <c r="I3066" s="18"/>
      <c r="J3066" s="18"/>
    </row>
    <row r="3067" spans="9:10">
      <c r="I3067" s="18"/>
      <c r="J3067" s="18"/>
    </row>
    <row r="3068" spans="9:10">
      <c r="I3068" s="18"/>
      <c r="J3068" s="18"/>
    </row>
    <row r="3069" spans="9:10">
      <c r="I3069" s="18"/>
      <c r="J3069" s="18"/>
    </row>
    <row r="3070" spans="9:10">
      <c r="I3070" s="18"/>
      <c r="J3070" s="18"/>
    </row>
    <row r="3071" spans="9:10">
      <c r="I3071" s="18"/>
      <c r="J3071" s="18"/>
    </row>
    <row r="3072" spans="9:10">
      <c r="I3072" s="18"/>
      <c r="J3072" s="18"/>
    </row>
    <row r="3073" spans="9:10">
      <c r="I3073" s="18"/>
      <c r="J3073" s="18"/>
    </row>
    <row r="3074" spans="9:10">
      <c r="I3074" s="18"/>
      <c r="J3074" s="18"/>
    </row>
    <row r="3075" spans="9:10">
      <c r="I3075" s="18"/>
      <c r="J3075" s="18"/>
    </row>
    <row r="3076" spans="9:10">
      <c r="I3076" s="18"/>
      <c r="J3076" s="18"/>
    </row>
    <row r="3077" spans="9:10">
      <c r="I3077" s="18"/>
      <c r="J3077" s="18"/>
    </row>
    <row r="3078" spans="9:10">
      <c r="I3078" s="18"/>
      <c r="J3078" s="18"/>
    </row>
    <row r="3079" spans="9:10">
      <c r="I3079" s="18"/>
      <c r="J3079" s="18"/>
    </row>
    <row r="3080" spans="9:10">
      <c r="I3080" s="18"/>
      <c r="J3080" s="18"/>
    </row>
    <row r="3081" spans="9:10">
      <c r="I3081" s="18"/>
      <c r="J3081" s="18"/>
    </row>
    <row r="3082" spans="9:10">
      <c r="I3082" s="18"/>
      <c r="J3082" s="18"/>
    </row>
    <row r="3083" spans="9:10">
      <c r="I3083" s="18"/>
      <c r="J3083" s="18"/>
    </row>
    <row r="3084" spans="9:10">
      <c r="I3084" s="18"/>
      <c r="J3084" s="18"/>
    </row>
    <row r="3085" spans="9:10">
      <c r="I3085" s="18"/>
      <c r="J3085" s="18"/>
    </row>
    <row r="3086" spans="9:10">
      <c r="I3086" s="18"/>
      <c r="J3086" s="18"/>
    </row>
    <row r="3087" spans="9:10">
      <c r="I3087" s="18"/>
      <c r="J3087" s="18"/>
    </row>
    <row r="3088" spans="9:10">
      <c r="I3088" s="18"/>
      <c r="J3088" s="18"/>
    </row>
    <row r="3089" spans="9:10">
      <c r="I3089" s="18"/>
      <c r="J3089" s="18"/>
    </row>
    <row r="3090" spans="9:10">
      <c r="I3090" s="18"/>
      <c r="J3090" s="18"/>
    </row>
    <row r="3091" spans="9:10">
      <c r="I3091" s="18"/>
      <c r="J3091" s="18"/>
    </row>
    <row r="3092" spans="9:10">
      <c r="I3092" s="18"/>
      <c r="J3092" s="18"/>
    </row>
    <row r="3093" spans="9:10">
      <c r="I3093" s="18"/>
      <c r="J3093" s="18"/>
    </row>
    <row r="3094" spans="9:10">
      <c r="I3094" s="18"/>
      <c r="J3094" s="18"/>
    </row>
    <row r="3095" spans="9:10">
      <c r="I3095" s="18"/>
      <c r="J3095" s="18"/>
    </row>
    <row r="3096" spans="9:10">
      <c r="I3096" s="18"/>
      <c r="J3096" s="18"/>
    </row>
    <row r="3097" spans="9:10">
      <c r="I3097" s="18"/>
      <c r="J3097" s="18"/>
    </row>
    <row r="3098" spans="9:10">
      <c r="I3098" s="18"/>
      <c r="J3098" s="18"/>
    </row>
    <row r="3099" spans="9:10">
      <c r="I3099" s="18"/>
      <c r="J3099" s="18"/>
    </row>
    <row r="3100" spans="9:10">
      <c r="I3100" s="18"/>
      <c r="J3100" s="18"/>
    </row>
    <row r="3101" spans="9:10">
      <c r="I3101" s="18"/>
      <c r="J3101" s="18"/>
    </row>
    <row r="3102" spans="9:10">
      <c r="I3102" s="18"/>
      <c r="J3102" s="18"/>
    </row>
    <row r="3103" spans="9:10">
      <c r="I3103" s="18"/>
      <c r="J3103" s="18"/>
    </row>
    <row r="3104" spans="9:10">
      <c r="I3104" s="18"/>
      <c r="J3104" s="18"/>
    </row>
    <row r="3105" spans="9:10">
      <c r="I3105" s="18"/>
      <c r="J3105" s="18"/>
    </row>
    <row r="3106" spans="9:10">
      <c r="I3106" s="18"/>
      <c r="J3106" s="18"/>
    </row>
    <row r="3107" spans="9:10">
      <c r="I3107" s="18"/>
      <c r="J3107" s="18"/>
    </row>
    <row r="3108" spans="9:10">
      <c r="I3108" s="18"/>
      <c r="J3108" s="18"/>
    </row>
    <row r="3109" spans="9:10">
      <c r="I3109" s="18"/>
      <c r="J3109" s="18"/>
    </row>
    <row r="3110" spans="9:10">
      <c r="I3110" s="18"/>
      <c r="J3110" s="18"/>
    </row>
    <row r="3111" spans="9:10">
      <c r="I3111" s="18"/>
      <c r="J3111" s="18"/>
    </row>
    <row r="3112" spans="9:10">
      <c r="I3112" s="18"/>
      <c r="J3112" s="18"/>
    </row>
    <row r="3113" spans="9:10">
      <c r="I3113" s="18"/>
      <c r="J3113" s="18"/>
    </row>
    <row r="3114" spans="9:10">
      <c r="I3114" s="18"/>
      <c r="J3114" s="18"/>
    </row>
    <row r="3115" spans="9:10">
      <c r="I3115" s="18"/>
      <c r="J3115" s="18"/>
    </row>
    <row r="3116" spans="9:10">
      <c r="I3116" s="18"/>
      <c r="J3116" s="18"/>
    </row>
    <row r="3117" spans="9:10">
      <c r="I3117" s="18"/>
      <c r="J3117" s="18"/>
    </row>
    <row r="3118" spans="9:10">
      <c r="I3118" s="18"/>
      <c r="J3118" s="18"/>
    </row>
    <row r="3119" spans="9:10">
      <c r="I3119" s="18"/>
      <c r="J3119" s="18"/>
    </row>
    <row r="3120" spans="9:10">
      <c r="I3120" s="18"/>
      <c r="J3120" s="18"/>
    </row>
    <row r="3121" spans="9:10">
      <c r="I3121" s="18"/>
      <c r="J3121" s="18"/>
    </row>
    <row r="3122" spans="9:10">
      <c r="I3122" s="18"/>
      <c r="J3122" s="18"/>
    </row>
    <row r="3123" spans="9:10">
      <c r="I3123" s="18"/>
      <c r="J3123" s="18"/>
    </row>
    <row r="3124" spans="9:10">
      <c r="I3124" s="18"/>
      <c r="J3124" s="18"/>
    </row>
    <row r="3125" spans="9:10">
      <c r="I3125" s="18"/>
      <c r="J3125" s="18"/>
    </row>
    <row r="3126" spans="9:10">
      <c r="I3126" s="18"/>
      <c r="J3126" s="18"/>
    </row>
    <row r="3127" spans="9:10">
      <c r="I3127" s="18"/>
      <c r="J3127" s="18"/>
    </row>
    <row r="3128" spans="9:10">
      <c r="I3128" s="18"/>
      <c r="J3128" s="18"/>
    </row>
    <row r="3129" spans="9:10">
      <c r="I3129" s="18"/>
      <c r="J3129" s="18"/>
    </row>
    <row r="3130" spans="9:10">
      <c r="I3130" s="18"/>
      <c r="J3130" s="18"/>
    </row>
    <row r="3131" spans="9:10">
      <c r="I3131" s="18"/>
      <c r="J3131" s="18"/>
    </row>
    <row r="3132" spans="9:10">
      <c r="I3132" s="18"/>
      <c r="J3132" s="18"/>
    </row>
    <row r="3133" spans="9:10">
      <c r="I3133" s="18"/>
      <c r="J3133" s="18"/>
    </row>
    <row r="3134" spans="9:10">
      <c r="I3134" s="18"/>
      <c r="J3134" s="18"/>
    </row>
    <row r="3135" spans="9:10">
      <c r="I3135" s="18"/>
      <c r="J3135" s="18"/>
    </row>
    <row r="3136" spans="9:10">
      <c r="I3136" s="18"/>
      <c r="J3136" s="18"/>
    </row>
    <row r="3137" spans="9:10">
      <c r="I3137" s="18"/>
      <c r="J3137" s="18"/>
    </row>
    <row r="3138" spans="9:10">
      <c r="I3138" s="18"/>
      <c r="J3138" s="18"/>
    </row>
    <row r="3139" spans="9:10">
      <c r="I3139" s="18"/>
      <c r="J3139" s="18"/>
    </row>
    <row r="3140" spans="9:10">
      <c r="I3140" s="18"/>
      <c r="J3140" s="18"/>
    </row>
    <row r="3141" spans="9:10">
      <c r="I3141" s="18"/>
      <c r="J3141" s="18"/>
    </row>
    <row r="3142" spans="9:10">
      <c r="I3142" s="18"/>
      <c r="J3142" s="18"/>
    </row>
    <row r="3143" spans="9:10">
      <c r="I3143" s="18"/>
      <c r="J3143" s="18"/>
    </row>
    <row r="3144" spans="9:10">
      <c r="I3144" s="18"/>
      <c r="J3144" s="18"/>
    </row>
    <row r="3145" spans="9:10">
      <c r="I3145" s="18"/>
      <c r="J3145" s="18"/>
    </row>
    <row r="3146" spans="9:10">
      <c r="I3146" s="18"/>
      <c r="J3146" s="18"/>
    </row>
    <row r="3147" spans="9:10">
      <c r="I3147" s="18"/>
      <c r="J3147" s="18"/>
    </row>
    <row r="3148" spans="9:10">
      <c r="I3148" s="18"/>
      <c r="J3148" s="18"/>
    </row>
    <row r="3149" spans="9:10">
      <c r="I3149" s="18"/>
      <c r="J3149" s="18"/>
    </row>
    <row r="3150" spans="9:10">
      <c r="I3150" s="18"/>
      <c r="J3150" s="18"/>
    </row>
    <row r="3151" spans="9:10">
      <c r="I3151" s="18"/>
      <c r="J3151" s="18"/>
    </row>
    <row r="3152" spans="9:10">
      <c r="I3152" s="18"/>
      <c r="J3152" s="18"/>
    </row>
    <row r="3153" spans="9:10">
      <c r="I3153" s="18"/>
      <c r="J3153" s="18"/>
    </row>
    <row r="3154" spans="9:10">
      <c r="I3154" s="18"/>
      <c r="J3154" s="18"/>
    </row>
    <row r="3155" spans="9:10">
      <c r="I3155" s="18"/>
      <c r="J3155" s="18"/>
    </row>
    <row r="3156" spans="9:10">
      <c r="I3156" s="18"/>
      <c r="J3156" s="18"/>
    </row>
    <row r="3157" spans="9:10">
      <c r="I3157" s="18"/>
      <c r="J3157" s="18"/>
    </row>
    <row r="3158" spans="9:10">
      <c r="I3158" s="18"/>
      <c r="J3158" s="18"/>
    </row>
    <row r="3159" spans="9:10">
      <c r="I3159" s="18"/>
      <c r="J3159" s="18"/>
    </row>
    <row r="3160" spans="9:10">
      <c r="I3160" s="18"/>
      <c r="J3160" s="18"/>
    </row>
    <row r="3161" spans="9:10">
      <c r="I3161" s="18"/>
      <c r="J3161" s="18"/>
    </row>
    <row r="3162" spans="9:10">
      <c r="I3162" s="18"/>
      <c r="J3162" s="18"/>
    </row>
    <row r="3163" spans="9:10">
      <c r="I3163" s="18"/>
      <c r="J3163" s="18"/>
    </row>
    <row r="3164" spans="9:10">
      <c r="I3164" s="18"/>
      <c r="J3164" s="18"/>
    </row>
    <row r="3165" spans="9:10">
      <c r="I3165" s="18"/>
      <c r="J3165" s="18"/>
    </row>
    <row r="3166" spans="9:10">
      <c r="I3166" s="18"/>
      <c r="J3166" s="18"/>
    </row>
    <row r="3167" spans="9:10">
      <c r="I3167" s="18"/>
      <c r="J3167" s="18"/>
    </row>
    <row r="3168" spans="9:10">
      <c r="I3168" s="18"/>
      <c r="J3168" s="18"/>
    </row>
    <row r="3169" spans="9:10">
      <c r="I3169" s="18"/>
      <c r="J3169" s="18"/>
    </row>
    <row r="3170" spans="9:10">
      <c r="I3170" s="18"/>
      <c r="J3170" s="18"/>
    </row>
    <row r="3171" spans="9:10">
      <c r="I3171" s="18"/>
      <c r="J3171" s="18"/>
    </row>
    <row r="3172" spans="9:10">
      <c r="I3172" s="18"/>
      <c r="J3172" s="18"/>
    </row>
    <row r="3173" spans="9:10">
      <c r="I3173" s="18"/>
      <c r="J3173" s="18"/>
    </row>
    <row r="3174" spans="9:10">
      <c r="I3174" s="18"/>
      <c r="J3174" s="18"/>
    </row>
    <row r="3175" spans="9:10">
      <c r="I3175" s="18"/>
      <c r="J3175" s="18"/>
    </row>
    <row r="3176" spans="9:10">
      <c r="I3176" s="18"/>
      <c r="J3176" s="18"/>
    </row>
    <row r="3177" spans="9:10">
      <c r="I3177" s="18"/>
      <c r="J3177" s="18"/>
    </row>
    <row r="3178" spans="9:10">
      <c r="I3178" s="18"/>
      <c r="J3178" s="18"/>
    </row>
    <row r="3179" spans="9:10">
      <c r="I3179" s="18"/>
      <c r="J3179" s="18"/>
    </row>
    <row r="3180" spans="9:10">
      <c r="I3180" s="18"/>
      <c r="J3180" s="18"/>
    </row>
    <row r="3181" spans="9:10">
      <c r="I3181" s="18"/>
      <c r="J3181" s="18"/>
    </row>
    <row r="3182" spans="9:10">
      <c r="I3182" s="18"/>
      <c r="J3182" s="18"/>
    </row>
    <row r="3183" spans="9:10">
      <c r="I3183" s="18"/>
      <c r="J3183" s="18"/>
    </row>
    <row r="3184" spans="9:10">
      <c r="I3184" s="18"/>
      <c r="J3184" s="18"/>
    </row>
    <row r="3185" spans="9:10">
      <c r="I3185" s="18"/>
      <c r="J3185" s="18"/>
    </row>
    <row r="3186" spans="9:10">
      <c r="I3186" s="18"/>
      <c r="J3186" s="18"/>
    </row>
    <row r="3187" spans="9:10">
      <c r="I3187" s="18"/>
      <c r="J3187" s="18"/>
    </row>
    <row r="3188" spans="9:10">
      <c r="I3188" s="18"/>
      <c r="J3188" s="18"/>
    </row>
    <row r="3189" spans="9:10">
      <c r="I3189" s="18"/>
      <c r="J3189" s="18"/>
    </row>
    <row r="3190" spans="9:10">
      <c r="I3190" s="18"/>
      <c r="J3190" s="18"/>
    </row>
    <row r="3191" spans="9:10">
      <c r="I3191" s="18"/>
      <c r="J3191" s="18"/>
    </row>
    <row r="3192" spans="9:10">
      <c r="I3192" s="18"/>
      <c r="J3192" s="18"/>
    </row>
    <row r="3193" spans="9:10">
      <c r="I3193" s="18"/>
      <c r="J3193" s="18"/>
    </row>
    <row r="3194" spans="9:10">
      <c r="I3194" s="18"/>
      <c r="J3194" s="18"/>
    </row>
    <row r="3195" spans="9:10">
      <c r="I3195" s="18"/>
      <c r="J3195" s="18"/>
    </row>
    <row r="3196" spans="9:10">
      <c r="I3196" s="18"/>
      <c r="J3196" s="18"/>
    </row>
    <row r="3197" spans="9:10">
      <c r="I3197" s="18"/>
      <c r="J3197" s="18"/>
    </row>
    <row r="3198" spans="9:10">
      <c r="I3198" s="18"/>
      <c r="J3198" s="18"/>
    </row>
    <row r="3199" spans="9:10">
      <c r="I3199" s="18"/>
      <c r="J3199" s="18"/>
    </row>
    <row r="3200" spans="9:10">
      <c r="I3200" s="18"/>
      <c r="J3200" s="18"/>
    </row>
    <row r="3201" spans="9:10">
      <c r="I3201" s="18"/>
      <c r="J3201" s="18"/>
    </row>
    <row r="3202" spans="9:10">
      <c r="I3202" s="18"/>
      <c r="J3202" s="18"/>
    </row>
    <row r="3203" spans="9:10">
      <c r="I3203" s="18"/>
      <c r="J3203" s="18"/>
    </row>
    <row r="3204" spans="9:10">
      <c r="I3204" s="18"/>
      <c r="J3204" s="18"/>
    </row>
    <row r="3205" spans="9:10">
      <c r="I3205" s="18"/>
      <c r="J3205" s="18"/>
    </row>
    <row r="3206" spans="9:10">
      <c r="I3206" s="18"/>
      <c r="J3206" s="18"/>
    </row>
    <row r="3207" spans="9:10">
      <c r="I3207" s="18"/>
      <c r="J3207" s="18"/>
    </row>
    <row r="3208" spans="9:10">
      <c r="I3208" s="18"/>
      <c r="J3208" s="18"/>
    </row>
    <row r="3209" spans="9:10">
      <c r="I3209" s="18"/>
      <c r="J3209" s="18"/>
    </row>
    <row r="3210" spans="9:10">
      <c r="I3210" s="18"/>
      <c r="J3210" s="18"/>
    </row>
    <row r="3211" spans="9:10">
      <c r="I3211" s="18"/>
      <c r="J3211" s="18"/>
    </row>
    <row r="3212" spans="9:10">
      <c r="I3212" s="18"/>
      <c r="J3212" s="18"/>
    </row>
    <row r="3213" spans="9:10">
      <c r="I3213" s="18"/>
      <c r="J3213" s="18"/>
    </row>
    <row r="3214" spans="9:10">
      <c r="I3214" s="18"/>
      <c r="J3214" s="18"/>
    </row>
    <row r="3215" spans="9:10">
      <c r="I3215" s="18"/>
      <c r="J3215" s="18"/>
    </row>
    <row r="3216" spans="9:10">
      <c r="I3216" s="18"/>
      <c r="J3216" s="18"/>
    </row>
    <row r="3217" spans="9:10">
      <c r="I3217" s="18"/>
      <c r="J3217" s="18"/>
    </row>
    <row r="3218" spans="9:10">
      <c r="I3218" s="18"/>
      <c r="J3218" s="18"/>
    </row>
    <row r="3219" spans="9:10">
      <c r="I3219" s="18"/>
      <c r="J3219" s="18"/>
    </row>
    <row r="3220" spans="9:10">
      <c r="I3220" s="18"/>
      <c r="J3220" s="18"/>
    </row>
    <row r="3221" spans="9:10">
      <c r="I3221" s="18"/>
      <c r="J3221" s="18"/>
    </row>
    <row r="3222" spans="9:10">
      <c r="I3222" s="18"/>
      <c r="J3222" s="18"/>
    </row>
    <row r="3223" spans="9:10">
      <c r="I3223" s="18"/>
      <c r="J3223" s="18"/>
    </row>
    <row r="3224" spans="9:10">
      <c r="I3224" s="18"/>
      <c r="J3224" s="18"/>
    </row>
    <row r="3225" spans="9:10">
      <c r="I3225" s="18"/>
      <c r="J3225" s="18"/>
    </row>
    <row r="3226" spans="9:10">
      <c r="I3226" s="18"/>
      <c r="J3226" s="18"/>
    </row>
    <row r="3227" spans="9:10">
      <c r="I3227" s="18"/>
      <c r="J3227" s="18"/>
    </row>
    <row r="3228" spans="9:10">
      <c r="I3228" s="18"/>
      <c r="J3228" s="18"/>
    </row>
    <row r="3229" spans="9:10">
      <c r="I3229" s="18"/>
      <c r="J3229" s="18"/>
    </row>
    <row r="3230" spans="9:10">
      <c r="I3230" s="18"/>
      <c r="J3230" s="18"/>
    </row>
    <row r="3231" spans="9:10">
      <c r="I3231" s="18"/>
      <c r="J3231" s="18"/>
    </row>
    <row r="3232" spans="9:10">
      <c r="I3232" s="18"/>
      <c r="J3232" s="18"/>
    </row>
    <row r="3233" spans="9:10">
      <c r="I3233" s="18"/>
      <c r="J3233" s="18"/>
    </row>
    <row r="3234" spans="9:10">
      <c r="I3234" s="18"/>
      <c r="J3234" s="18"/>
    </row>
    <row r="3235" spans="9:10">
      <c r="I3235" s="18"/>
      <c r="J3235" s="18"/>
    </row>
    <row r="3236" spans="9:10">
      <c r="I3236" s="18"/>
      <c r="J3236" s="18"/>
    </row>
    <row r="3237" spans="9:10">
      <c r="I3237" s="18"/>
      <c r="J3237" s="18"/>
    </row>
    <row r="3238" spans="9:10">
      <c r="I3238" s="18"/>
      <c r="J3238" s="18"/>
    </row>
    <row r="3239" spans="9:10">
      <c r="I3239" s="18"/>
      <c r="J3239" s="18"/>
    </row>
    <row r="3240" spans="9:10">
      <c r="I3240" s="18"/>
      <c r="J3240" s="18"/>
    </row>
    <row r="3241" spans="9:10">
      <c r="I3241" s="18"/>
      <c r="J3241" s="18"/>
    </row>
    <row r="3242" spans="9:10">
      <c r="I3242" s="18"/>
      <c r="J3242" s="18"/>
    </row>
    <row r="3243" spans="9:10">
      <c r="I3243" s="18"/>
      <c r="J3243" s="18"/>
    </row>
    <row r="3244" spans="9:10">
      <c r="I3244" s="18"/>
      <c r="J3244" s="18"/>
    </row>
    <row r="3245" spans="9:10">
      <c r="I3245" s="18"/>
      <c r="J3245" s="18"/>
    </row>
    <row r="3246" spans="9:10">
      <c r="I3246" s="18"/>
      <c r="J3246" s="18"/>
    </row>
    <row r="3247" spans="9:10">
      <c r="I3247" s="18"/>
      <c r="J3247" s="18"/>
    </row>
    <row r="3248" spans="9:10">
      <c r="I3248" s="18"/>
      <c r="J3248" s="18"/>
    </row>
    <row r="3249" spans="9:10">
      <c r="I3249" s="18"/>
      <c r="J3249" s="18"/>
    </row>
    <row r="3250" spans="9:10">
      <c r="I3250" s="18"/>
      <c r="J3250" s="18"/>
    </row>
    <row r="3251" spans="9:10">
      <c r="I3251" s="18"/>
      <c r="J3251" s="18"/>
    </row>
    <row r="3252" spans="9:10">
      <c r="I3252" s="18"/>
      <c r="J3252" s="18"/>
    </row>
    <row r="3253" spans="9:10">
      <c r="I3253" s="18"/>
      <c r="J3253" s="18"/>
    </row>
    <row r="3254" spans="9:10">
      <c r="I3254" s="18"/>
      <c r="J3254" s="18"/>
    </row>
    <row r="3255" spans="9:10">
      <c r="I3255" s="18"/>
      <c r="J3255" s="18"/>
    </row>
    <row r="3256" spans="9:10">
      <c r="I3256" s="18"/>
      <c r="J3256" s="18"/>
    </row>
    <row r="3257" spans="9:10">
      <c r="I3257" s="18"/>
      <c r="J3257" s="18"/>
    </row>
    <row r="3258" spans="9:10">
      <c r="I3258" s="18"/>
      <c r="J3258" s="18"/>
    </row>
    <row r="3259" spans="9:10">
      <c r="I3259" s="18"/>
      <c r="J3259" s="18"/>
    </row>
    <row r="3260" spans="9:10">
      <c r="I3260" s="18"/>
      <c r="J3260" s="18"/>
    </row>
    <row r="3261" spans="9:10">
      <c r="I3261" s="18"/>
      <c r="J3261" s="18"/>
    </row>
    <row r="3262" spans="9:10">
      <c r="I3262" s="18"/>
      <c r="J3262" s="18"/>
    </row>
    <row r="3263" spans="9:10">
      <c r="I3263" s="18"/>
      <c r="J3263" s="18"/>
    </row>
    <row r="3264" spans="9:10">
      <c r="I3264" s="18"/>
      <c r="J3264" s="18"/>
    </row>
    <row r="3265" spans="9:10">
      <c r="I3265" s="18"/>
      <c r="J3265" s="18"/>
    </row>
    <row r="3266" spans="9:10">
      <c r="I3266" s="18"/>
      <c r="J3266" s="18"/>
    </row>
    <row r="3267" spans="9:10">
      <c r="I3267" s="18"/>
      <c r="J3267" s="18"/>
    </row>
    <row r="3268" spans="9:10">
      <c r="I3268" s="18"/>
      <c r="J3268" s="18"/>
    </row>
    <row r="3269" spans="9:10">
      <c r="I3269" s="18"/>
      <c r="J3269" s="18"/>
    </row>
    <row r="3270" spans="9:10">
      <c r="I3270" s="18"/>
      <c r="J3270" s="18"/>
    </row>
    <row r="3271" spans="9:10">
      <c r="I3271" s="18"/>
      <c r="J3271" s="18"/>
    </row>
    <row r="3272" spans="9:10">
      <c r="I3272" s="18"/>
      <c r="J3272" s="18"/>
    </row>
    <row r="3273" spans="9:10">
      <c r="I3273" s="18"/>
      <c r="J3273" s="18"/>
    </row>
    <row r="3274" spans="9:10">
      <c r="I3274" s="18"/>
      <c r="J3274" s="18"/>
    </row>
    <row r="3275" spans="9:10">
      <c r="I3275" s="18"/>
      <c r="J3275" s="18"/>
    </row>
    <row r="3276" spans="9:10">
      <c r="I3276" s="18"/>
      <c r="J3276" s="18"/>
    </row>
    <row r="3277" spans="9:10">
      <c r="I3277" s="18"/>
      <c r="J3277" s="18"/>
    </row>
    <row r="3278" spans="9:10">
      <c r="I3278" s="18"/>
      <c r="J3278" s="18"/>
    </row>
    <row r="3279" spans="9:10">
      <c r="I3279" s="18"/>
      <c r="J3279" s="18"/>
    </row>
    <row r="3280" spans="9:10">
      <c r="I3280" s="18"/>
      <c r="J3280" s="18"/>
    </row>
    <row r="3281" spans="9:10">
      <c r="I3281" s="18"/>
      <c r="J3281" s="18"/>
    </row>
    <row r="3282" spans="9:10">
      <c r="I3282" s="18"/>
      <c r="J3282" s="18"/>
    </row>
    <row r="3283" spans="9:10">
      <c r="I3283" s="18"/>
      <c r="J3283" s="18"/>
    </row>
    <row r="3284" spans="9:10">
      <c r="I3284" s="18"/>
      <c r="J3284" s="18"/>
    </row>
    <row r="3285" spans="9:10">
      <c r="I3285" s="18"/>
      <c r="J3285" s="18"/>
    </row>
    <row r="3286" spans="9:10">
      <c r="I3286" s="18"/>
      <c r="J3286" s="18"/>
    </row>
    <row r="3287" spans="9:10">
      <c r="I3287" s="18"/>
      <c r="J3287" s="18"/>
    </row>
    <row r="3288" spans="9:10">
      <c r="I3288" s="18"/>
      <c r="J3288" s="18"/>
    </row>
    <row r="3289" spans="9:10">
      <c r="I3289" s="18"/>
      <c r="J3289" s="18"/>
    </row>
    <row r="3290" spans="9:10">
      <c r="I3290" s="18"/>
      <c r="J3290" s="18"/>
    </row>
    <row r="3291" spans="9:10">
      <c r="I3291" s="18"/>
      <c r="J3291" s="18"/>
    </row>
    <row r="3292" spans="9:10">
      <c r="I3292" s="18"/>
      <c r="J3292" s="18"/>
    </row>
    <row r="3293" spans="9:10">
      <c r="I3293" s="18"/>
      <c r="J3293" s="18"/>
    </row>
    <row r="3294" spans="9:10">
      <c r="I3294" s="18"/>
      <c r="J3294" s="18"/>
    </row>
    <row r="3295" spans="9:10">
      <c r="I3295" s="18"/>
      <c r="J3295" s="18"/>
    </row>
    <row r="3296" spans="9:10">
      <c r="I3296" s="18"/>
      <c r="J3296" s="18"/>
    </row>
    <row r="3297" spans="9:10">
      <c r="I3297" s="18"/>
      <c r="J3297" s="18"/>
    </row>
    <row r="3298" spans="9:10">
      <c r="I3298" s="18"/>
      <c r="J3298" s="18"/>
    </row>
    <row r="3299" spans="9:10">
      <c r="I3299" s="18"/>
      <c r="J3299" s="18"/>
    </row>
    <row r="3300" spans="9:10">
      <c r="I3300" s="18"/>
      <c r="J3300" s="18"/>
    </row>
    <row r="3301" spans="9:10">
      <c r="I3301" s="18"/>
      <c r="J3301" s="18"/>
    </row>
    <row r="3302" spans="9:10">
      <c r="I3302" s="18"/>
      <c r="J3302" s="18"/>
    </row>
    <row r="3303" spans="9:10">
      <c r="I3303" s="18"/>
      <c r="J3303" s="18"/>
    </row>
    <row r="3304" spans="9:10">
      <c r="I3304" s="18"/>
      <c r="J3304" s="18"/>
    </row>
    <row r="3305" spans="9:10">
      <c r="I3305" s="18"/>
      <c r="J3305" s="18"/>
    </row>
    <row r="3306" spans="9:10">
      <c r="I3306" s="18"/>
      <c r="J3306" s="18"/>
    </row>
    <row r="3307" spans="9:10">
      <c r="I3307" s="18"/>
      <c r="J3307" s="18"/>
    </row>
    <row r="3308" spans="9:10">
      <c r="I3308" s="18"/>
      <c r="J3308" s="18"/>
    </row>
    <row r="3309" spans="9:10">
      <c r="I3309" s="18"/>
      <c r="J3309" s="18"/>
    </row>
    <row r="3310" spans="9:10">
      <c r="I3310" s="18"/>
      <c r="J3310" s="18"/>
    </row>
    <row r="3311" spans="9:10">
      <c r="I3311" s="18"/>
      <c r="J3311" s="18"/>
    </row>
    <row r="3312" spans="9:10">
      <c r="I3312" s="18"/>
      <c r="J3312" s="18"/>
    </row>
    <row r="3313" spans="9:10">
      <c r="I3313" s="18"/>
      <c r="J3313" s="18"/>
    </row>
    <row r="3314" spans="9:10">
      <c r="I3314" s="18"/>
      <c r="J3314" s="18"/>
    </row>
    <row r="3315" spans="9:10">
      <c r="I3315" s="18"/>
      <c r="J3315" s="18"/>
    </row>
    <row r="3316" spans="9:10">
      <c r="I3316" s="18"/>
      <c r="J3316" s="18"/>
    </row>
    <row r="3317" spans="9:10">
      <c r="I3317" s="18"/>
      <c r="J3317" s="18"/>
    </row>
    <row r="3318" spans="9:10">
      <c r="I3318" s="18"/>
      <c r="J3318" s="18"/>
    </row>
    <row r="3319" spans="9:10">
      <c r="I3319" s="18"/>
      <c r="J3319" s="18"/>
    </row>
    <row r="3320" spans="9:10">
      <c r="I3320" s="18"/>
      <c r="J3320" s="18"/>
    </row>
    <row r="3321" spans="9:10">
      <c r="I3321" s="18"/>
      <c r="J3321" s="18"/>
    </row>
    <row r="3322" spans="9:10">
      <c r="I3322" s="18"/>
      <c r="J3322" s="18"/>
    </row>
    <row r="3323" spans="9:10">
      <c r="I3323" s="18"/>
      <c r="J3323" s="18"/>
    </row>
    <row r="3324" spans="9:10">
      <c r="I3324" s="18"/>
      <c r="J3324" s="18"/>
    </row>
    <row r="3325" spans="9:10">
      <c r="I3325" s="18"/>
      <c r="J3325" s="18"/>
    </row>
    <row r="3326" spans="9:10">
      <c r="I3326" s="18"/>
      <c r="J3326" s="18"/>
    </row>
    <row r="3327" spans="9:10">
      <c r="I3327" s="18"/>
      <c r="J3327" s="18"/>
    </row>
    <row r="3328" spans="9:10">
      <c r="I3328" s="18"/>
      <c r="J3328" s="18"/>
    </row>
    <row r="3329" spans="9:10">
      <c r="I3329" s="18"/>
      <c r="J3329" s="18"/>
    </row>
    <row r="3330" spans="9:10">
      <c r="I3330" s="18"/>
      <c r="J3330" s="18"/>
    </row>
    <row r="3331" spans="9:10">
      <c r="I3331" s="18"/>
      <c r="J3331" s="18"/>
    </row>
    <row r="3332" spans="9:10">
      <c r="I3332" s="18"/>
      <c r="J3332" s="18"/>
    </row>
    <row r="3333" spans="9:10">
      <c r="I3333" s="18"/>
      <c r="J3333" s="18"/>
    </row>
    <row r="3334" spans="9:10">
      <c r="I3334" s="18"/>
      <c r="J3334" s="18"/>
    </row>
    <row r="3335" spans="9:10">
      <c r="I3335" s="18"/>
      <c r="J3335" s="18"/>
    </row>
    <row r="3336" spans="9:10">
      <c r="I3336" s="18"/>
      <c r="J3336" s="18"/>
    </row>
    <row r="3337" spans="9:10">
      <c r="I3337" s="18"/>
      <c r="J3337" s="18"/>
    </row>
    <row r="3338" spans="9:10">
      <c r="I3338" s="18"/>
      <c r="J3338" s="18"/>
    </row>
    <row r="3339" spans="9:10">
      <c r="I3339" s="18"/>
      <c r="J3339" s="18"/>
    </row>
    <row r="3340" spans="9:10">
      <c r="I3340" s="18"/>
      <c r="J3340" s="18"/>
    </row>
    <row r="3341" spans="9:10">
      <c r="I3341" s="18"/>
      <c r="J3341" s="18"/>
    </row>
    <row r="3342" spans="9:10">
      <c r="I3342" s="18"/>
      <c r="J3342" s="18"/>
    </row>
    <row r="3343" spans="9:10">
      <c r="I3343" s="18"/>
      <c r="J3343" s="18"/>
    </row>
    <row r="3344" spans="9:10">
      <c r="I3344" s="18"/>
      <c r="J3344" s="18"/>
    </row>
    <row r="3345" spans="9:10">
      <c r="I3345" s="18"/>
      <c r="J3345" s="18"/>
    </row>
    <row r="3346" spans="9:10">
      <c r="I3346" s="18"/>
      <c r="J3346" s="18"/>
    </row>
    <row r="3347" spans="9:10">
      <c r="I3347" s="18"/>
      <c r="J3347" s="18"/>
    </row>
    <row r="3348" spans="9:10">
      <c r="I3348" s="18"/>
      <c r="J3348" s="18"/>
    </row>
    <row r="3349" spans="9:10">
      <c r="I3349" s="18"/>
      <c r="J3349" s="18"/>
    </row>
    <row r="3350" spans="9:10">
      <c r="I3350" s="18"/>
      <c r="J3350" s="18"/>
    </row>
    <row r="3351" spans="9:10">
      <c r="I3351" s="18"/>
      <c r="J3351" s="18"/>
    </row>
    <row r="3352" spans="9:10">
      <c r="I3352" s="18"/>
      <c r="J3352" s="18"/>
    </row>
    <row r="3353" spans="9:10">
      <c r="I3353" s="18"/>
      <c r="J3353" s="18"/>
    </row>
    <row r="3354" spans="9:10">
      <c r="I3354" s="18"/>
      <c r="J3354" s="18"/>
    </row>
    <row r="3355" spans="9:10">
      <c r="I3355" s="18"/>
      <c r="J3355" s="18"/>
    </row>
    <row r="3356" spans="9:10">
      <c r="I3356" s="18"/>
      <c r="J3356" s="18"/>
    </row>
    <row r="3357" spans="9:10">
      <c r="I3357" s="18"/>
      <c r="J3357" s="18"/>
    </row>
    <row r="3358" spans="9:10">
      <c r="I3358" s="18"/>
      <c r="J3358" s="18"/>
    </row>
    <row r="3359" spans="9:10">
      <c r="I3359" s="18"/>
      <c r="J3359" s="18"/>
    </row>
    <row r="3360" spans="9:10">
      <c r="I3360" s="18"/>
      <c r="J3360" s="18"/>
    </row>
    <row r="3361" spans="9:10">
      <c r="I3361" s="18"/>
      <c r="J3361" s="18"/>
    </row>
    <row r="3362" spans="9:10">
      <c r="I3362" s="18"/>
      <c r="J3362" s="18"/>
    </row>
    <row r="3363" spans="9:10">
      <c r="I3363" s="18"/>
      <c r="J3363" s="18"/>
    </row>
    <row r="3364" spans="9:10">
      <c r="I3364" s="18"/>
      <c r="J3364" s="18"/>
    </row>
    <row r="3365" spans="9:10">
      <c r="I3365" s="18"/>
      <c r="J3365" s="18"/>
    </row>
    <row r="3366" spans="9:10">
      <c r="I3366" s="18"/>
      <c r="J3366" s="18"/>
    </row>
    <row r="3367" spans="9:10">
      <c r="I3367" s="18"/>
      <c r="J3367" s="18"/>
    </row>
    <row r="3368" spans="9:10">
      <c r="I3368" s="18"/>
      <c r="J3368" s="18"/>
    </row>
    <row r="3369" spans="9:10">
      <c r="I3369" s="18"/>
      <c r="J3369" s="18"/>
    </row>
    <row r="3370" spans="9:10">
      <c r="I3370" s="18"/>
      <c r="J3370" s="18"/>
    </row>
    <row r="3371" spans="9:10">
      <c r="I3371" s="18"/>
      <c r="J3371" s="18"/>
    </row>
    <row r="3372" spans="9:10">
      <c r="I3372" s="18"/>
      <c r="J3372" s="18"/>
    </row>
    <row r="3373" spans="9:10">
      <c r="I3373" s="18"/>
      <c r="J3373" s="18"/>
    </row>
    <row r="3374" spans="9:10">
      <c r="I3374" s="18"/>
      <c r="J3374" s="18"/>
    </row>
    <row r="3375" spans="9:10">
      <c r="I3375" s="18"/>
      <c r="J3375" s="18"/>
    </row>
    <row r="3376" spans="9:10">
      <c r="I3376" s="18"/>
      <c r="J3376" s="18"/>
    </row>
    <row r="3377" spans="9:10">
      <c r="I3377" s="18"/>
      <c r="J3377" s="18"/>
    </row>
    <row r="3378" spans="9:10">
      <c r="I3378" s="18"/>
      <c r="J3378" s="18"/>
    </row>
    <row r="3379" spans="9:10">
      <c r="I3379" s="18"/>
      <c r="J3379" s="18"/>
    </row>
    <row r="3380" spans="9:10">
      <c r="I3380" s="18"/>
      <c r="J3380" s="18"/>
    </row>
    <row r="3381" spans="9:10">
      <c r="I3381" s="18"/>
      <c r="J3381" s="18"/>
    </row>
    <row r="3382" spans="9:10">
      <c r="I3382" s="18"/>
      <c r="J3382" s="18"/>
    </row>
    <row r="3383" spans="9:10">
      <c r="I3383" s="18"/>
      <c r="J3383" s="18"/>
    </row>
    <row r="3384" spans="9:10">
      <c r="I3384" s="18"/>
      <c r="J3384" s="18"/>
    </row>
    <row r="3385" spans="9:10">
      <c r="I3385" s="18"/>
      <c r="J3385" s="18"/>
    </row>
    <row r="3386" spans="9:10">
      <c r="I3386" s="18"/>
      <c r="J3386" s="18"/>
    </row>
    <row r="3387" spans="9:10">
      <c r="I3387" s="18"/>
      <c r="J3387" s="18"/>
    </row>
    <row r="3388" spans="9:10">
      <c r="I3388" s="18"/>
      <c r="J3388" s="18"/>
    </row>
    <row r="3389" spans="9:10">
      <c r="I3389" s="18"/>
      <c r="J3389" s="18"/>
    </row>
    <row r="3390" spans="9:10">
      <c r="I3390" s="18"/>
      <c r="J3390" s="18"/>
    </row>
    <row r="3391" spans="9:10">
      <c r="I3391" s="18"/>
      <c r="J3391" s="18"/>
    </row>
    <row r="3392" spans="9:10">
      <c r="I3392" s="18"/>
      <c r="J3392" s="18"/>
    </row>
    <row r="3393" spans="9:10">
      <c r="I3393" s="18"/>
      <c r="J3393" s="18"/>
    </row>
    <row r="3394" spans="9:10">
      <c r="I3394" s="18"/>
      <c r="J3394" s="18"/>
    </row>
    <row r="3395" spans="9:10">
      <c r="I3395" s="18"/>
      <c r="J3395" s="18"/>
    </row>
    <row r="3396" spans="9:10">
      <c r="I3396" s="18"/>
      <c r="J3396" s="18"/>
    </row>
    <row r="3397" spans="9:10">
      <c r="I3397" s="18"/>
      <c r="J3397" s="18"/>
    </row>
    <row r="3398" spans="9:10">
      <c r="I3398" s="18"/>
      <c r="J3398" s="18"/>
    </row>
    <row r="3399" spans="9:10">
      <c r="I3399" s="18"/>
      <c r="J3399" s="18"/>
    </row>
    <row r="3400" spans="9:10">
      <c r="I3400" s="18"/>
      <c r="J3400" s="18"/>
    </row>
    <row r="3401" spans="9:10">
      <c r="I3401" s="18"/>
      <c r="J3401" s="18"/>
    </row>
    <row r="3402" spans="9:10">
      <c r="I3402" s="18"/>
      <c r="J3402" s="18"/>
    </row>
    <row r="3403" spans="9:10">
      <c r="I3403" s="18"/>
      <c r="J3403" s="18"/>
    </row>
    <row r="3404" spans="9:10">
      <c r="I3404" s="18"/>
      <c r="J3404" s="18"/>
    </row>
    <row r="3405" spans="9:10">
      <c r="I3405" s="18"/>
      <c r="J3405" s="18"/>
    </row>
    <row r="3406" spans="9:10">
      <c r="I3406" s="18"/>
      <c r="J3406" s="18"/>
    </row>
    <row r="3407" spans="9:10">
      <c r="I3407" s="18"/>
      <c r="J3407" s="18"/>
    </row>
    <row r="3408" spans="9:10">
      <c r="I3408" s="18"/>
      <c r="J3408" s="18"/>
    </row>
    <row r="3409" spans="9:10">
      <c r="I3409" s="18"/>
      <c r="J3409" s="18"/>
    </row>
    <row r="3410" spans="9:10">
      <c r="I3410" s="18"/>
      <c r="J3410" s="18"/>
    </row>
    <row r="3411" spans="9:10">
      <c r="I3411" s="18"/>
      <c r="J3411" s="18"/>
    </row>
    <row r="3412" spans="9:10">
      <c r="I3412" s="18"/>
      <c r="J3412" s="18"/>
    </row>
    <row r="3413" spans="9:10">
      <c r="I3413" s="18"/>
      <c r="J3413" s="18"/>
    </row>
    <row r="3414" spans="9:10">
      <c r="I3414" s="18"/>
      <c r="J3414" s="18"/>
    </row>
    <row r="3415" spans="9:10">
      <c r="I3415" s="18"/>
      <c r="J3415" s="18"/>
    </row>
    <row r="3416" spans="9:10">
      <c r="I3416" s="18"/>
      <c r="J3416" s="18"/>
    </row>
    <row r="3417" spans="9:10">
      <c r="I3417" s="18"/>
      <c r="J3417" s="18"/>
    </row>
    <row r="3418" spans="9:10">
      <c r="I3418" s="18"/>
      <c r="J3418" s="18"/>
    </row>
    <row r="3419" spans="9:10">
      <c r="I3419" s="18"/>
      <c r="J3419" s="18"/>
    </row>
    <row r="3420" spans="9:10">
      <c r="I3420" s="18"/>
      <c r="J3420" s="18"/>
    </row>
    <row r="3421" spans="9:10">
      <c r="I3421" s="18"/>
      <c r="J3421" s="18"/>
    </row>
    <row r="3422" spans="9:10">
      <c r="I3422" s="18"/>
      <c r="J3422" s="18"/>
    </row>
    <row r="3423" spans="9:10">
      <c r="I3423" s="18"/>
      <c r="J3423" s="18"/>
    </row>
    <row r="3424" spans="9:10">
      <c r="I3424" s="18"/>
      <c r="J3424" s="18"/>
    </row>
    <row r="3425" spans="9:10">
      <c r="I3425" s="18"/>
      <c r="J3425" s="18"/>
    </row>
    <row r="3426" spans="9:10">
      <c r="I3426" s="18"/>
      <c r="J3426" s="18"/>
    </row>
    <row r="3427" spans="9:10">
      <c r="I3427" s="18"/>
      <c r="J3427" s="18"/>
    </row>
    <row r="3428" spans="9:10">
      <c r="I3428" s="18"/>
      <c r="J3428" s="18"/>
    </row>
    <row r="3429" spans="9:10">
      <c r="I3429" s="18"/>
      <c r="J3429" s="18"/>
    </row>
    <row r="3430" spans="9:10">
      <c r="I3430" s="18"/>
      <c r="J3430" s="18"/>
    </row>
    <row r="3431" spans="9:10">
      <c r="I3431" s="18"/>
      <c r="J3431" s="18"/>
    </row>
    <row r="3432" spans="9:10">
      <c r="I3432" s="18"/>
      <c r="J3432" s="18"/>
    </row>
    <row r="3433" spans="9:10">
      <c r="I3433" s="18"/>
      <c r="J3433" s="18"/>
    </row>
    <row r="3434" spans="9:10">
      <c r="I3434" s="18"/>
      <c r="J3434" s="18"/>
    </row>
    <row r="3435" spans="9:10">
      <c r="I3435" s="18"/>
      <c r="J3435" s="18"/>
    </row>
    <row r="3436" spans="9:10">
      <c r="I3436" s="18"/>
      <c r="J3436" s="18"/>
    </row>
    <row r="3437" spans="9:10">
      <c r="I3437" s="18"/>
      <c r="J3437" s="18"/>
    </row>
    <row r="3438" spans="9:10">
      <c r="I3438" s="18"/>
      <c r="J3438" s="18"/>
    </row>
    <row r="3439" spans="9:10">
      <c r="I3439" s="18"/>
      <c r="J3439" s="18"/>
    </row>
    <row r="3440" spans="9:10">
      <c r="I3440" s="18"/>
      <c r="J3440" s="18"/>
    </row>
    <row r="3441" spans="9:10">
      <c r="I3441" s="18"/>
      <c r="J3441" s="18"/>
    </row>
    <row r="3442" spans="9:10">
      <c r="I3442" s="18"/>
      <c r="J3442" s="18"/>
    </row>
    <row r="3443" spans="9:10">
      <c r="I3443" s="18"/>
      <c r="J3443" s="18"/>
    </row>
    <row r="3444" spans="9:10">
      <c r="I3444" s="18"/>
      <c r="J3444" s="18"/>
    </row>
    <row r="3445" spans="9:10">
      <c r="I3445" s="18"/>
      <c r="J3445" s="18"/>
    </row>
    <row r="3446" spans="9:10">
      <c r="I3446" s="18"/>
      <c r="J3446" s="18"/>
    </row>
    <row r="3447" spans="9:10">
      <c r="I3447" s="18"/>
      <c r="J3447" s="18"/>
    </row>
    <row r="3448" spans="9:10">
      <c r="I3448" s="18"/>
      <c r="J3448" s="18"/>
    </row>
    <row r="3449" spans="9:10">
      <c r="I3449" s="18"/>
      <c r="J3449" s="18"/>
    </row>
    <row r="3450" spans="9:10">
      <c r="I3450" s="18"/>
      <c r="J3450" s="18"/>
    </row>
    <row r="3451" spans="9:10">
      <c r="I3451" s="18"/>
      <c r="J3451" s="18"/>
    </row>
    <row r="3452" spans="9:10">
      <c r="I3452" s="18"/>
      <c r="J3452" s="18"/>
    </row>
    <row r="3453" spans="9:10">
      <c r="I3453" s="18"/>
      <c r="J3453" s="18"/>
    </row>
    <row r="3454" spans="9:10">
      <c r="I3454" s="18"/>
      <c r="J3454" s="18"/>
    </row>
    <row r="3455" spans="9:10">
      <c r="I3455" s="18"/>
      <c r="J3455" s="18"/>
    </row>
    <row r="3456" spans="9:10">
      <c r="I3456" s="18"/>
      <c r="J3456" s="18"/>
    </row>
    <row r="3457" spans="9:10">
      <c r="I3457" s="18"/>
      <c r="J3457" s="18"/>
    </row>
    <row r="3458" spans="9:10">
      <c r="I3458" s="18"/>
      <c r="J3458" s="18"/>
    </row>
    <row r="3459" spans="9:10">
      <c r="I3459" s="18"/>
      <c r="J3459" s="18"/>
    </row>
    <row r="3460" spans="9:10">
      <c r="I3460" s="18"/>
      <c r="J3460" s="18"/>
    </row>
    <row r="3461" spans="9:10">
      <c r="I3461" s="18"/>
      <c r="J3461" s="18"/>
    </row>
    <row r="3462" spans="9:10">
      <c r="I3462" s="18"/>
      <c r="J3462" s="18"/>
    </row>
    <row r="3463" spans="9:10">
      <c r="I3463" s="18"/>
      <c r="J3463" s="18"/>
    </row>
    <row r="3464" spans="9:10">
      <c r="I3464" s="18"/>
      <c r="J3464" s="18"/>
    </row>
    <row r="3465" spans="9:10">
      <c r="I3465" s="18"/>
      <c r="J3465" s="18"/>
    </row>
    <row r="3466" spans="9:10">
      <c r="I3466" s="18"/>
      <c r="J3466" s="18"/>
    </row>
    <row r="3467" spans="9:10">
      <c r="I3467" s="18"/>
      <c r="J3467" s="18"/>
    </row>
    <row r="3468" spans="9:10">
      <c r="I3468" s="18"/>
      <c r="J3468" s="18"/>
    </row>
    <row r="3469" spans="9:10">
      <c r="I3469" s="18"/>
      <c r="J3469" s="18"/>
    </row>
    <row r="3470" spans="9:10">
      <c r="I3470" s="18"/>
      <c r="J3470" s="18"/>
    </row>
    <row r="3471" spans="9:10">
      <c r="I3471" s="18"/>
      <c r="J3471" s="18"/>
    </row>
    <row r="3472" spans="9:10">
      <c r="I3472" s="18"/>
      <c r="J3472" s="18"/>
    </row>
    <row r="3473" spans="9:10">
      <c r="I3473" s="18"/>
      <c r="J3473" s="18"/>
    </row>
    <row r="3474" spans="9:10">
      <c r="I3474" s="18"/>
      <c r="J3474" s="18"/>
    </row>
    <row r="3475" spans="9:10">
      <c r="I3475" s="18"/>
      <c r="J3475" s="18"/>
    </row>
    <row r="3476" spans="9:10">
      <c r="I3476" s="18"/>
      <c r="J3476" s="18"/>
    </row>
    <row r="3477" spans="9:10">
      <c r="I3477" s="18"/>
      <c r="J3477" s="18"/>
    </row>
    <row r="3478" spans="9:10">
      <c r="I3478" s="18"/>
      <c r="J3478" s="18"/>
    </row>
    <row r="3479" spans="9:10">
      <c r="I3479" s="18"/>
      <c r="J3479" s="18"/>
    </row>
    <row r="3480" spans="9:10">
      <c r="I3480" s="18"/>
      <c r="J3480" s="18"/>
    </row>
    <row r="3481" spans="9:10">
      <c r="I3481" s="18"/>
      <c r="J3481" s="18"/>
    </row>
    <row r="3482" spans="9:10">
      <c r="I3482" s="18"/>
      <c r="J3482" s="18"/>
    </row>
    <row r="3483" spans="9:10">
      <c r="I3483" s="18"/>
      <c r="J3483" s="18"/>
    </row>
    <row r="3484" spans="9:10">
      <c r="I3484" s="18"/>
      <c r="J3484" s="18"/>
    </row>
    <row r="3485" spans="9:10">
      <c r="I3485" s="18"/>
      <c r="J3485" s="18"/>
    </row>
    <row r="3486" spans="9:10">
      <c r="I3486" s="18"/>
      <c r="J3486" s="18"/>
    </row>
    <row r="3487" spans="9:10">
      <c r="I3487" s="18"/>
      <c r="J3487" s="18"/>
    </row>
    <row r="3488" spans="9:10">
      <c r="I3488" s="18"/>
      <c r="J3488" s="18"/>
    </row>
    <row r="3489" spans="9:10">
      <c r="I3489" s="18"/>
      <c r="J3489" s="18"/>
    </row>
    <row r="3490" spans="9:10">
      <c r="I3490" s="18"/>
      <c r="J3490" s="18"/>
    </row>
    <row r="3491" spans="9:10">
      <c r="I3491" s="18"/>
      <c r="J3491" s="18"/>
    </row>
    <row r="3492" spans="9:10">
      <c r="I3492" s="18"/>
      <c r="J3492" s="18"/>
    </row>
    <row r="3493" spans="9:10">
      <c r="I3493" s="18"/>
      <c r="J3493" s="18"/>
    </row>
    <row r="3494" spans="9:10">
      <c r="I3494" s="18"/>
      <c r="J3494" s="18"/>
    </row>
    <row r="3495" spans="9:10">
      <c r="I3495" s="18"/>
      <c r="J3495" s="18"/>
    </row>
    <row r="3496" spans="9:10">
      <c r="I3496" s="18"/>
      <c r="J3496" s="18"/>
    </row>
    <row r="3497" spans="9:10">
      <c r="I3497" s="18"/>
      <c r="J3497" s="18"/>
    </row>
    <row r="3498" spans="9:10">
      <c r="I3498" s="18"/>
      <c r="J3498" s="18"/>
    </row>
    <row r="3499" spans="9:10">
      <c r="I3499" s="18"/>
      <c r="J3499" s="18"/>
    </row>
    <row r="3500" spans="9:10">
      <c r="I3500" s="18"/>
      <c r="J3500" s="18"/>
    </row>
    <row r="3501" spans="9:10">
      <c r="I3501" s="18"/>
      <c r="J3501" s="18"/>
    </row>
    <row r="3502" spans="9:10">
      <c r="I3502" s="18"/>
      <c r="J3502" s="18"/>
    </row>
    <row r="3503" spans="9:10">
      <c r="I3503" s="18"/>
      <c r="J3503" s="18"/>
    </row>
    <row r="3504" spans="9:10">
      <c r="I3504" s="18"/>
      <c r="J3504" s="18"/>
    </row>
    <row r="3505" spans="9:10">
      <c r="I3505" s="18"/>
      <c r="J3505" s="18"/>
    </row>
    <row r="3506" spans="9:10">
      <c r="I3506" s="18"/>
      <c r="J3506" s="18"/>
    </row>
    <row r="3507" spans="9:10">
      <c r="I3507" s="18"/>
      <c r="J3507" s="18"/>
    </row>
    <row r="3508" spans="9:10">
      <c r="I3508" s="18"/>
      <c r="J3508" s="18"/>
    </row>
    <row r="3509" spans="9:10">
      <c r="I3509" s="18"/>
      <c r="J3509" s="18"/>
    </row>
    <row r="3510" spans="9:10">
      <c r="I3510" s="18"/>
      <c r="J3510" s="18"/>
    </row>
    <row r="3511" spans="9:10">
      <c r="I3511" s="18"/>
      <c r="J3511" s="18"/>
    </row>
    <row r="3512" spans="9:10">
      <c r="I3512" s="18"/>
      <c r="J3512" s="18"/>
    </row>
    <row r="3513" spans="9:10">
      <c r="I3513" s="18"/>
      <c r="J3513" s="18"/>
    </row>
    <row r="3514" spans="9:10">
      <c r="I3514" s="18"/>
      <c r="J3514" s="18"/>
    </row>
    <row r="3515" spans="9:10">
      <c r="I3515" s="18"/>
      <c r="J3515" s="18"/>
    </row>
    <row r="3516" spans="9:10">
      <c r="I3516" s="18"/>
      <c r="J3516" s="18"/>
    </row>
    <row r="3517" spans="9:10">
      <c r="I3517" s="18"/>
      <c r="J3517" s="18"/>
    </row>
    <row r="3518" spans="9:10">
      <c r="I3518" s="18"/>
      <c r="J3518" s="18"/>
    </row>
    <row r="3519" spans="9:10">
      <c r="I3519" s="18"/>
      <c r="J3519" s="18"/>
    </row>
    <row r="3520" spans="9:10">
      <c r="I3520" s="18"/>
      <c r="J3520" s="18"/>
    </row>
    <row r="3521" spans="9:10">
      <c r="I3521" s="18"/>
      <c r="J3521" s="18"/>
    </row>
    <row r="3522" spans="9:10">
      <c r="I3522" s="18"/>
      <c r="J3522" s="18"/>
    </row>
    <row r="3523" spans="9:10">
      <c r="I3523" s="18"/>
      <c r="J3523" s="18"/>
    </row>
    <row r="3524" spans="9:10">
      <c r="I3524" s="18"/>
      <c r="J3524" s="18"/>
    </row>
    <row r="3525" spans="9:10">
      <c r="I3525" s="18"/>
      <c r="J3525" s="18"/>
    </row>
    <row r="3526" spans="9:10">
      <c r="I3526" s="18"/>
      <c r="J3526" s="18"/>
    </row>
    <row r="3527" spans="9:10">
      <c r="I3527" s="18"/>
      <c r="J3527" s="18"/>
    </row>
    <row r="3528" spans="9:10">
      <c r="I3528" s="18"/>
      <c r="J3528" s="18"/>
    </row>
    <row r="3529" spans="9:10">
      <c r="I3529" s="18"/>
      <c r="J3529" s="18"/>
    </row>
    <row r="3530" spans="9:10">
      <c r="I3530" s="18"/>
      <c r="J3530" s="18"/>
    </row>
    <row r="3531" spans="9:10">
      <c r="I3531" s="18"/>
      <c r="J3531" s="18"/>
    </row>
    <row r="3532" spans="9:10">
      <c r="I3532" s="18"/>
      <c r="J3532" s="18"/>
    </row>
    <row r="3533" spans="9:10">
      <c r="I3533" s="18"/>
      <c r="J3533" s="18"/>
    </row>
    <row r="3534" spans="9:10">
      <c r="I3534" s="18"/>
      <c r="J3534" s="18"/>
    </row>
    <row r="3535" spans="9:10">
      <c r="I3535" s="18"/>
      <c r="J3535" s="18"/>
    </row>
    <row r="3536" spans="9:10">
      <c r="I3536" s="18"/>
      <c r="J3536" s="18"/>
    </row>
    <row r="3537" spans="9:10">
      <c r="I3537" s="18"/>
      <c r="J3537" s="18"/>
    </row>
    <row r="3538" spans="9:10">
      <c r="I3538" s="18"/>
      <c r="J3538" s="18"/>
    </row>
    <row r="3539" spans="9:10">
      <c r="I3539" s="18"/>
      <c r="J3539" s="18"/>
    </row>
    <row r="3540" spans="9:10">
      <c r="I3540" s="18"/>
      <c r="J3540" s="18"/>
    </row>
    <row r="3541" spans="9:10">
      <c r="I3541" s="18"/>
      <c r="J3541" s="18"/>
    </row>
    <row r="3542" spans="9:10">
      <c r="I3542" s="18"/>
      <c r="J3542" s="18"/>
    </row>
    <row r="3543" spans="9:10">
      <c r="I3543" s="18"/>
      <c r="J3543" s="18"/>
    </row>
    <row r="3544" spans="9:10">
      <c r="I3544" s="18"/>
      <c r="J3544" s="18"/>
    </row>
    <row r="3545" spans="9:10">
      <c r="I3545" s="18"/>
      <c r="J3545" s="18"/>
    </row>
    <row r="3546" spans="9:10">
      <c r="I3546" s="18"/>
      <c r="J3546" s="18"/>
    </row>
    <row r="3547" spans="9:10">
      <c r="I3547" s="18"/>
      <c r="J3547" s="18"/>
    </row>
    <row r="3548" spans="9:10">
      <c r="I3548" s="18"/>
      <c r="J3548" s="18"/>
    </row>
    <row r="3549" spans="9:10">
      <c r="I3549" s="18"/>
      <c r="J3549" s="18"/>
    </row>
    <row r="3550" spans="9:10">
      <c r="I3550" s="18"/>
      <c r="J3550" s="18"/>
    </row>
    <row r="3551" spans="9:10">
      <c r="I3551" s="18"/>
      <c r="J3551" s="18"/>
    </row>
    <row r="3552" spans="9:10">
      <c r="I3552" s="18"/>
      <c r="J3552" s="18"/>
    </row>
    <row r="3553" spans="9:10">
      <c r="I3553" s="18"/>
      <c r="J3553" s="18"/>
    </row>
    <row r="3554" spans="9:10">
      <c r="I3554" s="18"/>
      <c r="J3554" s="18"/>
    </row>
    <row r="3555" spans="9:10">
      <c r="I3555" s="18"/>
      <c r="J3555" s="18"/>
    </row>
    <row r="3556" spans="9:10">
      <c r="I3556" s="18"/>
      <c r="J3556" s="18"/>
    </row>
    <row r="3557" spans="9:10">
      <c r="I3557" s="18"/>
      <c r="J3557" s="18"/>
    </row>
    <row r="3558" spans="9:10">
      <c r="I3558" s="18"/>
      <c r="J3558" s="18"/>
    </row>
    <row r="3559" spans="9:10">
      <c r="I3559" s="18"/>
      <c r="J3559" s="18"/>
    </row>
    <row r="3560" spans="9:10">
      <c r="I3560" s="18"/>
      <c r="J3560" s="18"/>
    </row>
    <row r="3561" spans="9:10">
      <c r="I3561" s="18"/>
      <c r="J3561" s="18"/>
    </row>
    <row r="3562" spans="9:10">
      <c r="I3562" s="18"/>
      <c r="J3562" s="18"/>
    </row>
    <row r="3563" spans="9:10">
      <c r="I3563" s="18"/>
      <c r="J3563" s="18"/>
    </row>
    <row r="3564" spans="9:10">
      <c r="I3564" s="18"/>
      <c r="J3564" s="18"/>
    </row>
    <row r="3565" spans="9:10">
      <c r="I3565" s="18"/>
      <c r="J3565" s="18"/>
    </row>
    <row r="3566" spans="9:10">
      <c r="I3566" s="18"/>
      <c r="J3566" s="18"/>
    </row>
    <row r="3567" spans="9:10">
      <c r="I3567" s="18"/>
      <c r="J3567" s="18"/>
    </row>
    <row r="3568" spans="9:10">
      <c r="I3568" s="18"/>
      <c r="J3568" s="18"/>
    </row>
    <row r="3569" spans="9:10">
      <c r="I3569" s="18"/>
      <c r="J3569" s="18"/>
    </row>
    <row r="3570" spans="9:10">
      <c r="I3570" s="18"/>
      <c r="J3570" s="18"/>
    </row>
    <row r="3571" spans="9:10">
      <c r="I3571" s="18"/>
      <c r="J3571" s="18"/>
    </row>
    <row r="3572" spans="9:10">
      <c r="I3572" s="18"/>
      <c r="J3572" s="18"/>
    </row>
    <row r="3573" spans="9:10">
      <c r="I3573" s="18"/>
      <c r="J3573" s="18"/>
    </row>
    <row r="3574" spans="9:10">
      <c r="I3574" s="18"/>
      <c r="J3574" s="18"/>
    </row>
    <row r="3575" spans="9:10">
      <c r="I3575" s="18"/>
      <c r="J3575" s="18"/>
    </row>
    <row r="3576" spans="9:10">
      <c r="I3576" s="18"/>
      <c r="J3576" s="18"/>
    </row>
    <row r="3577" spans="9:10">
      <c r="I3577" s="18"/>
      <c r="J3577" s="18"/>
    </row>
    <row r="3578" spans="9:10">
      <c r="I3578" s="18"/>
      <c r="J3578" s="18"/>
    </row>
    <row r="3579" spans="9:10">
      <c r="I3579" s="18"/>
      <c r="J3579" s="18"/>
    </row>
    <row r="3580" spans="9:10">
      <c r="I3580" s="18"/>
      <c r="J3580" s="18"/>
    </row>
    <row r="3581" spans="9:10">
      <c r="I3581" s="18"/>
      <c r="J3581" s="18"/>
    </row>
    <row r="3582" spans="9:10">
      <c r="I3582" s="18"/>
      <c r="J3582" s="18"/>
    </row>
    <row r="3583" spans="9:10">
      <c r="I3583" s="18"/>
      <c r="J3583" s="18"/>
    </row>
    <row r="3584" spans="9:10">
      <c r="I3584" s="18"/>
      <c r="J3584" s="18"/>
    </row>
    <row r="3585" spans="9:10">
      <c r="I3585" s="18"/>
      <c r="J3585" s="18"/>
    </row>
    <row r="3586" spans="9:10">
      <c r="I3586" s="18"/>
      <c r="J3586" s="18"/>
    </row>
    <row r="3587" spans="9:10">
      <c r="I3587" s="18"/>
      <c r="J3587" s="18"/>
    </row>
    <row r="3588" spans="9:10">
      <c r="I3588" s="18"/>
      <c r="J3588" s="18"/>
    </row>
    <row r="3589" spans="9:10">
      <c r="I3589" s="18"/>
      <c r="J3589" s="18"/>
    </row>
    <row r="3590" spans="9:10">
      <c r="I3590" s="18"/>
      <c r="J3590" s="18"/>
    </row>
    <row r="3591" spans="9:10">
      <c r="I3591" s="18"/>
      <c r="J3591" s="18"/>
    </row>
    <row r="3592" spans="9:10">
      <c r="I3592" s="18"/>
      <c r="J3592" s="18"/>
    </row>
    <row r="3593" spans="9:10">
      <c r="I3593" s="18"/>
      <c r="J3593" s="18"/>
    </row>
    <row r="3594" spans="9:10">
      <c r="I3594" s="18"/>
      <c r="J3594" s="18"/>
    </row>
    <row r="3595" spans="9:10">
      <c r="I3595" s="18"/>
      <c r="J3595" s="18"/>
    </row>
    <row r="3596" spans="9:10">
      <c r="I3596" s="18"/>
      <c r="J3596" s="18"/>
    </row>
    <row r="3597" spans="9:10">
      <c r="I3597" s="18"/>
      <c r="J3597" s="18"/>
    </row>
    <row r="3598" spans="9:10">
      <c r="I3598" s="18"/>
      <c r="J3598" s="18"/>
    </row>
    <row r="3599" spans="9:10">
      <c r="I3599" s="18"/>
      <c r="J3599" s="18"/>
    </row>
    <row r="3600" spans="9:10">
      <c r="I3600" s="18"/>
      <c r="J3600" s="18"/>
    </row>
    <row r="3601" spans="9:10">
      <c r="I3601" s="18"/>
      <c r="J3601" s="18"/>
    </row>
    <row r="3602" spans="9:10">
      <c r="I3602" s="18"/>
      <c r="J3602" s="18"/>
    </row>
    <row r="3603" spans="9:10">
      <c r="I3603" s="18"/>
      <c r="J3603" s="18"/>
    </row>
    <row r="3604" spans="9:10">
      <c r="I3604" s="18"/>
      <c r="J3604" s="18"/>
    </row>
    <row r="3605" spans="9:10">
      <c r="I3605" s="18"/>
      <c r="J3605" s="18"/>
    </row>
    <row r="3606" spans="9:10">
      <c r="I3606" s="18"/>
      <c r="J3606" s="18"/>
    </row>
    <row r="3607" spans="9:10">
      <c r="I3607" s="18"/>
      <c r="J3607" s="18"/>
    </row>
    <row r="3608" spans="9:10">
      <c r="I3608" s="18"/>
      <c r="J3608" s="18"/>
    </row>
    <row r="3609" spans="9:10">
      <c r="I3609" s="18"/>
      <c r="J3609" s="18"/>
    </row>
    <row r="3610" spans="9:10">
      <c r="I3610" s="18"/>
      <c r="J3610" s="18"/>
    </row>
    <row r="3611" spans="9:10">
      <c r="I3611" s="18"/>
      <c r="J3611" s="18"/>
    </row>
    <row r="3612" spans="9:10">
      <c r="I3612" s="18"/>
      <c r="J3612" s="18"/>
    </row>
    <row r="3613" spans="9:10">
      <c r="I3613" s="18"/>
      <c r="J3613" s="18"/>
    </row>
    <row r="3614" spans="9:10">
      <c r="I3614" s="18"/>
      <c r="J3614" s="18"/>
    </row>
    <row r="3615" spans="9:10">
      <c r="I3615" s="18"/>
      <c r="J3615" s="18"/>
    </row>
    <row r="3616" spans="9:10">
      <c r="I3616" s="18"/>
      <c r="J3616" s="18"/>
    </row>
    <row r="3617" spans="9:10">
      <c r="I3617" s="18"/>
      <c r="J3617" s="18"/>
    </row>
    <row r="3618" spans="9:10">
      <c r="I3618" s="18"/>
      <c r="J3618" s="18"/>
    </row>
    <row r="3619" spans="9:10">
      <c r="I3619" s="18"/>
      <c r="J3619" s="18"/>
    </row>
    <row r="3620" spans="9:10">
      <c r="I3620" s="18"/>
      <c r="J3620" s="18"/>
    </row>
    <row r="3621" spans="9:10">
      <c r="I3621" s="18"/>
      <c r="J3621" s="18"/>
    </row>
    <row r="3622" spans="9:10">
      <c r="I3622" s="18"/>
      <c r="J3622" s="18"/>
    </row>
    <row r="3623" spans="9:10">
      <c r="I3623" s="18"/>
      <c r="J3623" s="18"/>
    </row>
    <row r="3624" spans="9:10">
      <c r="I3624" s="18"/>
      <c r="J3624" s="18"/>
    </row>
    <row r="3625" spans="9:10">
      <c r="I3625" s="18"/>
      <c r="J3625" s="18"/>
    </row>
    <row r="3626" spans="9:10">
      <c r="I3626" s="18"/>
      <c r="J3626" s="18"/>
    </row>
    <row r="3627" spans="9:10">
      <c r="I3627" s="18"/>
      <c r="J3627" s="18"/>
    </row>
    <row r="3628" spans="9:10">
      <c r="I3628" s="18"/>
      <c r="J3628" s="18"/>
    </row>
    <row r="3629" spans="9:10">
      <c r="I3629" s="18"/>
      <c r="J3629" s="18"/>
    </row>
    <row r="3630" spans="9:10">
      <c r="I3630" s="18"/>
      <c r="J3630" s="18"/>
    </row>
    <row r="3631" spans="9:10">
      <c r="I3631" s="18"/>
      <c r="J3631" s="18"/>
    </row>
    <row r="3632" spans="9:10">
      <c r="I3632" s="18"/>
      <c r="J3632" s="18"/>
    </row>
    <row r="3633" spans="9:10">
      <c r="I3633" s="18"/>
      <c r="J3633" s="18"/>
    </row>
    <row r="3634" spans="9:10">
      <c r="I3634" s="18"/>
      <c r="J3634" s="18"/>
    </row>
    <row r="3635" spans="9:10">
      <c r="I3635" s="18"/>
      <c r="J3635" s="18"/>
    </row>
    <row r="3636" spans="9:10">
      <c r="I3636" s="18"/>
      <c r="J3636" s="18"/>
    </row>
    <row r="3637" spans="9:10">
      <c r="I3637" s="18"/>
      <c r="J3637" s="18"/>
    </row>
    <row r="3638" spans="9:10">
      <c r="I3638" s="18"/>
      <c r="J3638" s="18"/>
    </row>
    <row r="3639" spans="9:10">
      <c r="I3639" s="18"/>
      <c r="J3639" s="18"/>
    </row>
    <row r="3640" spans="9:10">
      <c r="I3640" s="18"/>
      <c r="J3640" s="18"/>
    </row>
    <row r="3641" spans="9:10">
      <c r="I3641" s="18"/>
      <c r="J3641" s="18"/>
    </row>
    <row r="3642" spans="9:10">
      <c r="I3642" s="18"/>
      <c r="J3642" s="18"/>
    </row>
    <row r="3643" spans="9:10">
      <c r="I3643" s="18"/>
      <c r="J3643" s="18"/>
    </row>
    <row r="3644" spans="9:10">
      <c r="I3644" s="18"/>
      <c r="J3644" s="18"/>
    </row>
    <row r="3645" spans="9:10">
      <c r="I3645" s="18"/>
      <c r="J3645" s="18"/>
    </row>
    <row r="3646" spans="9:10">
      <c r="I3646" s="18"/>
      <c r="J3646" s="18"/>
    </row>
    <row r="3647" spans="9:10">
      <c r="I3647" s="18"/>
      <c r="J3647" s="18"/>
    </row>
    <row r="3648" spans="9:10">
      <c r="I3648" s="18"/>
      <c r="J3648" s="18"/>
    </row>
    <row r="3649" spans="9:10">
      <c r="I3649" s="18"/>
      <c r="J3649" s="18"/>
    </row>
    <row r="3650" spans="9:10">
      <c r="I3650" s="18"/>
      <c r="J3650" s="18"/>
    </row>
    <row r="3651" spans="9:10">
      <c r="I3651" s="18"/>
      <c r="J3651" s="18"/>
    </row>
    <row r="3652" spans="9:10">
      <c r="I3652" s="18"/>
      <c r="J3652" s="18"/>
    </row>
    <row r="3653" spans="9:10">
      <c r="I3653" s="18"/>
      <c r="J3653" s="18"/>
    </row>
    <row r="3654" spans="9:10">
      <c r="I3654" s="18"/>
      <c r="J3654" s="18"/>
    </row>
    <row r="3655" spans="9:10">
      <c r="I3655" s="18"/>
      <c r="J3655" s="18"/>
    </row>
    <row r="3656" spans="9:10">
      <c r="I3656" s="18"/>
      <c r="J3656" s="18"/>
    </row>
    <row r="3657" spans="9:10">
      <c r="I3657" s="18"/>
      <c r="J3657" s="18"/>
    </row>
    <row r="3658" spans="9:10">
      <c r="I3658" s="18"/>
      <c r="J3658" s="18"/>
    </row>
    <row r="3659" spans="9:10">
      <c r="I3659" s="18"/>
      <c r="J3659" s="18"/>
    </row>
    <row r="3660" spans="9:10">
      <c r="I3660" s="18"/>
      <c r="J3660" s="18"/>
    </row>
    <row r="3661" spans="9:10">
      <c r="I3661" s="18"/>
      <c r="J3661" s="18"/>
    </row>
    <row r="3662" spans="9:10">
      <c r="I3662" s="18"/>
      <c r="J3662" s="18"/>
    </row>
    <row r="3663" spans="9:10">
      <c r="I3663" s="18"/>
      <c r="J3663" s="18"/>
    </row>
    <row r="3664" spans="9:10">
      <c r="I3664" s="18"/>
      <c r="J3664" s="18"/>
    </row>
    <row r="3665" spans="9:10">
      <c r="I3665" s="18"/>
      <c r="J3665" s="18"/>
    </row>
    <row r="3666" spans="9:10">
      <c r="I3666" s="18"/>
      <c r="J3666" s="18"/>
    </row>
    <row r="3667" spans="9:10">
      <c r="I3667" s="18"/>
      <c r="J3667" s="18"/>
    </row>
    <row r="3668" spans="9:10">
      <c r="I3668" s="18"/>
      <c r="J3668" s="18"/>
    </row>
    <row r="3669" spans="9:10">
      <c r="I3669" s="18"/>
      <c r="J3669" s="18"/>
    </row>
    <row r="3670" spans="9:10">
      <c r="I3670" s="18"/>
      <c r="J3670" s="18"/>
    </row>
    <row r="3671" spans="9:10">
      <c r="I3671" s="18"/>
      <c r="J3671" s="18"/>
    </row>
    <row r="3672" spans="9:10">
      <c r="I3672" s="18"/>
      <c r="J3672" s="18"/>
    </row>
    <row r="3673" spans="9:10">
      <c r="I3673" s="18"/>
      <c r="J3673" s="18"/>
    </row>
    <row r="3674" spans="9:10">
      <c r="I3674" s="18"/>
      <c r="J3674" s="18"/>
    </row>
    <row r="3675" spans="9:10">
      <c r="I3675" s="18"/>
      <c r="J3675" s="18"/>
    </row>
    <row r="3676" spans="9:10">
      <c r="I3676" s="18"/>
      <c r="J3676" s="18"/>
    </row>
    <row r="3677" spans="9:10">
      <c r="I3677" s="18"/>
      <c r="J3677" s="18"/>
    </row>
    <row r="3678" spans="9:10">
      <c r="I3678" s="18"/>
      <c r="J3678" s="18"/>
    </row>
    <row r="3679" spans="9:10">
      <c r="I3679" s="18"/>
      <c r="J3679" s="18"/>
    </row>
    <row r="3680" spans="9:10">
      <c r="I3680" s="18"/>
      <c r="J3680" s="18"/>
    </row>
    <row r="3681" spans="9:10">
      <c r="I3681" s="18"/>
      <c r="J3681" s="18"/>
    </row>
    <row r="3682" spans="9:10">
      <c r="I3682" s="18"/>
      <c r="J3682" s="18"/>
    </row>
    <row r="3683" spans="9:10">
      <c r="I3683" s="18"/>
      <c r="J3683" s="18"/>
    </row>
    <row r="3684" spans="9:10">
      <c r="I3684" s="18"/>
      <c r="J3684" s="18"/>
    </row>
    <row r="3685" spans="9:10">
      <c r="I3685" s="18"/>
      <c r="J3685" s="18"/>
    </row>
    <row r="3686" spans="9:10">
      <c r="I3686" s="18"/>
      <c r="J3686" s="18"/>
    </row>
    <row r="3687" spans="9:10">
      <c r="I3687" s="18"/>
      <c r="J3687" s="18"/>
    </row>
    <row r="3688" spans="9:10">
      <c r="I3688" s="18"/>
      <c r="J3688" s="18"/>
    </row>
    <row r="3689" spans="9:10">
      <c r="I3689" s="18"/>
      <c r="J3689" s="18"/>
    </row>
    <row r="3690" spans="9:10">
      <c r="I3690" s="18"/>
      <c r="J3690" s="18"/>
    </row>
    <row r="3691" spans="9:10">
      <c r="I3691" s="18"/>
      <c r="J3691" s="18"/>
    </row>
    <row r="3692" spans="9:10">
      <c r="I3692" s="18"/>
      <c r="J3692" s="18"/>
    </row>
    <row r="3693" spans="9:10">
      <c r="I3693" s="18"/>
      <c r="J3693" s="18"/>
    </row>
    <row r="3694" spans="9:10">
      <c r="I3694" s="18"/>
      <c r="J3694" s="18"/>
    </row>
    <row r="3695" spans="9:10">
      <c r="I3695" s="18"/>
      <c r="J3695" s="18"/>
    </row>
    <row r="3696" spans="9:10">
      <c r="I3696" s="18"/>
      <c r="J3696" s="18"/>
    </row>
    <row r="3697" spans="9:10">
      <c r="I3697" s="18"/>
      <c r="J3697" s="18"/>
    </row>
    <row r="3698" spans="9:10">
      <c r="I3698" s="18"/>
      <c r="J3698" s="18"/>
    </row>
    <row r="3699" spans="9:10">
      <c r="I3699" s="18"/>
      <c r="J3699" s="18"/>
    </row>
    <row r="3700" spans="9:10">
      <c r="I3700" s="18"/>
      <c r="J3700" s="18"/>
    </row>
    <row r="3701" spans="9:10">
      <c r="I3701" s="18"/>
      <c r="J3701" s="18"/>
    </row>
    <row r="3702" spans="9:10">
      <c r="I3702" s="18"/>
      <c r="J3702" s="18"/>
    </row>
    <row r="3703" spans="9:10">
      <c r="I3703" s="18"/>
      <c r="J3703" s="18"/>
    </row>
    <row r="3704" spans="9:10">
      <c r="I3704" s="18"/>
      <c r="J3704" s="18"/>
    </row>
    <row r="3705" spans="9:10">
      <c r="I3705" s="18"/>
      <c r="J3705" s="18"/>
    </row>
    <row r="3706" spans="9:10">
      <c r="I3706" s="18"/>
      <c r="J3706" s="18"/>
    </row>
    <row r="3707" spans="9:10">
      <c r="I3707" s="18"/>
      <c r="J3707" s="18"/>
    </row>
    <row r="3708" spans="9:10">
      <c r="I3708" s="18"/>
      <c r="J3708" s="18"/>
    </row>
    <row r="3709" spans="9:10">
      <c r="I3709" s="18"/>
      <c r="J3709" s="18"/>
    </row>
    <row r="3710" spans="9:10">
      <c r="I3710" s="18"/>
      <c r="J3710" s="18"/>
    </row>
    <row r="3711" spans="9:10">
      <c r="I3711" s="18"/>
      <c r="J3711" s="18"/>
    </row>
    <row r="3712" spans="9:10">
      <c r="I3712" s="18"/>
      <c r="J3712" s="18"/>
    </row>
    <row r="3713" spans="9:10">
      <c r="I3713" s="18"/>
      <c r="J3713" s="18"/>
    </row>
    <row r="3714" spans="9:10">
      <c r="I3714" s="18"/>
      <c r="J3714" s="18"/>
    </row>
    <row r="3715" spans="9:10">
      <c r="I3715" s="18"/>
      <c r="J3715" s="18"/>
    </row>
    <row r="3716" spans="9:10">
      <c r="I3716" s="18"/>
      <c r="J3716" s="18"/>
    </row>
    <row r="3717" spans="9:10">
      <c r="I3717" s="18"/>
      <c r="J3717" s="18"/>
    </row>
    <row r="3718" spans="9:10">
      <c r="I3718" s="18"/>
      <c r="J3718" s="18"/>
    </row>
    <row r="3719" spans="9:10">
      <c r="I3719" s="18"/>
      <c r="J3719" s="18"/>
    </row>
    <row r="3720" spans="9:10">
      <c r="I3720" s="18"/>
      <c r="J3720" s="18"/>
    </row>
    <row r="3721" spans="9:10">
      <c r="I3721" s="18"/>
      <c r="J3721" s="18"/>
    </row>
    <row r="3722" spans="9:10">
      <c r="I3722" s="18"/>
      <c r="J3722" s="18"/>
    </row>
    <row r="3723" spans="9:10">
      <c r="I3723" s="18"/>
      <c r="J3723" s="18"/>
    </row>
    <row r="3724" spans="9:10">
      <c r="I3724" s="18"/>
      <c r="J3724" s="18"/>
    </row>
    <row r="3725" spans="9:10">
      <c r="I3725" s="18"/>
      <c r="J3725" s="18"/>
    </row>
    <row r="3726" spans="9:10">
      <c r="I3726" s="18"/>
      <c r="J3726" s="18"/>
    </row>
    <row r="3727" spans="9:10">
      <c r="I3727" s="18"/>
      <c r="J3727" s="18"/>
    </row>
    <row r="3728" spans="9:10">
      <c r="I3728" s="18"/>
      <c r="J3728" s="18"/>
    </row>
    <row r="3729" spans="9:10">
      <c r="I3729" s="18"/>
      <c r="J3729" s="18"/>
    </row>
    <row r="3730" spans="9:10">
      <c r="I3730" s="18"/>
      <c r="J3730" s="18"/>
    </row>
    <row r="3731" spans="9:10">
      <c r="I3731" s="18"/>
      <c r="J3731" s="18"/>
    </row>
    <row r="3732" spans="9:10">
      <c r="I3732" s="18"/>
      <c r="J3732" s="18"/>
    </row>
    <row r="3733" spans="9:10">
      <c r="I3733" s="18"/>
      <c r="J3733" s="18"/>
    </row>
    <row r="3734" spans="9:10">
      <c r="I3734" s="18"/>
      <c r="J3734" s="18"/>
    </row>
    <row r="3735" spans="9:10">
      <c r="I3735" s="18"/>
      <c r="J3735" s="18"/>
    </row>
    <row r="3736" spans="9:10">
      <c r="I3736" s="18"/>
      <c r="J3736" s="18"/>
    </row>
    <row r="3737" spans="9:10">
      <c r="I3737" s="18"/>
      <c r="J3737" s="18"/>
    </row>
    <row r="3738" spans="9:10">
      <c r="I3738" s="18"/>
      <c r="J3738" s="18"/>
    </row>
    <row r="3739" spans="9:10">
      <c r="I3739" s="18"/>
      <c r="J3739" s="18"/>
    </row>
    <row r="3740" spans="9:10">
      <c r="I3740" s="18"/>
      <c r="J3740" s="18"/>
    </row>
    <row r="3741" spans="9:10">
      <c r="I3741" s="18"/>
      <c r="J3741" s="18"/>
    </row>
    <row r="3742" spans="9:10">
      <c r="I3742" s="18"/>
      <c r="J3742" s="18"/>
    </row>
    <row r="3743" spans="9:10">
      <c r="I3743" s="18"/>
      <c r="J3743" s="18"/>
    </row>
    <row r="3744" spans="9:10">
      <c r="I3744" s="18"/>
      <c r="J3744" s="18"/>
    </row>
    <row r="3745" spans="9:10">
      <c r="I3745" s="18"/>
      <c r="J3745" s="18"/>
    </row>
    <row r="3746" spans="9:10">
      <c r="I3746" s="18"/>
      <c r="J3746" s="18"/>
    </row>
    <row r="3747" spans="9:10">
      <c r="I3747" s="18"/>
      <c r="J3747" s="18"/>
    </row>
    <row r="3748" spans="9:10">
      <c r="I3748" s="18"/>
      <c r="J3748" s="18"/>
    </row>
    <row r="3749" spans="9:10">
      <c r="I3749" s="18"/>
      <c r="J3749" s="18"/>
    </row>
    <row r="3750" spans="9:10">
      <c r="I3750" s="18"/>
      <c r="J3750" s="18"/>
    </row>
    <row r="3751" spans="9:10">
      <c r="I3751" s="18"/>
      <c r="J3751" s="18"/>
    </row>
    <row r="3752" spans="9:10">
      <c r="I3752" s="18"/>
      <c r="J3752" s="18"/>
    </row>
    <row r="3753" spans="9:10">
      <c r="I3753" s="18"/>
      <c r="J3753" s="18"/>
    </row>
    <row r="3754" spans="9:10">
      <c r="I3754" s="18"/>
      <c r="J3754" s="18"/>
    </row>
    <row r="3755" spans="9:10">
      <c r="I3755" s="18"/>
      <c r="J3755" s="18"/>
    </row>
    <row r="3756" spans="9:10">
      <c r="I3756" s="18"/>
      <c r="J3756" s="18"/>
    </row>
    <row r="3757" spans="9:10">
      <c r="I3757" s="18"/>
      <c r="J3757" s="18"/>
    </row>
    <row r="3758" spans="9:10">
      <c r="I3758" s="18"/>
      <c r="J3758" s="18"/>
    </row>
    <row r="3759" spans="9:10">
      <c r="I3759" s="18"/>
      <c r="J3759" s="18"/>
    </row>
    <row r="3760" spans="9:10">
      <c r="I3760" s="18"/>
      <c r="J3760" s="18"/>
    </row>
    <row r="3761" spans="9:10">
      <c r="I3761" s="18"/>
      <c r="J3761" s="18"/>
    </row>
    <row r="3762" spans="9:10">
      <c r="I3762" s="18"/>
      <c r="J3762" s="18"/>
    </row>
    <row r="3763" spans="9:10">
      <c r="I3763" s="18"/>
      <c r="J3763" s="18"/>
    </row>
    <row r="3764" spans="9:10">
      <c r="I3764" s="18"/>
      <c r="J3764" s="18"/>
    </row>
    <row r="3765" spans="9:10">
      <c r="I3765" s="18"/>
      <c r="J3765" s="18"/>
    </row>
    <row r="3766" spans="9:10">
      <c r="I3766" s="18"/>
      <c r="J3766" s="18"/>
    </row>
    <row r="3767" spans="9:10">
      <c r="I3767" s="18"/>
      <c r="J3767" s="18"/>
    </row>
    <row r="3768" spans="9:10">
      <c r="I3768" s="18"/>
      <c r="J3768" s="18"/>
    </row>
    <row r="3769" spans="9:10">
      <c r="I3769" s="18"/>
      <c r="J3769" s="18"/>
    </row>
    <row r="3770" spans="9:10">
      <c r="I3770" s="18"/>
      <c r="J3770" s="18"/>
    </row>
    <row r="3771" spans="9:10">
      <c r="I3771" s="18"/>
      <c r="J3771" s="18"/>
    </row>
    <row r="3772" spans="9:10">
      <c r="I3772" s="18"/>
      <c r="J3772" s="18"/>
    </row>
    <row r="3773" spans="9:10">
      <c r="I3773" s="18"/>
      <c r="J3773" s="18"/>
    </row>
    <row r="3774" spans="9:10">
      <c r="I3774" s="18"/>
      <c r="J3774" s="18"/>
    </row>
    <row r="3775" spans="9:10">
      <c r="I3775" s="18"/>
      <c r="J3775" s="18"/>
    </row>
    <row r="3776" spans="9:10">
      <c r="I3776" s="18"/>
      <c r="J3776" s="18"/>
    </row>
    <row r="3777" spans="9:10">
      <c r="I3777" s="18"/>
      <c r="J3777" s="18"/>
    </row>
    <row r="3778" spans="9:10">
      <c r="I3778" s="18"/>
      <c r="J3778" s="18"/>
    </row>
    <row r="3779" spans="9:10">
      <c r="I3779" s="18"/>
      <c r="J3779" s="18"/>
    </row>
    <row r="3780" spans="9:10">
      <c r="I3780" s="18"/>
      <c r="J3780" s="18"/>
    </row>
    <row r="3781" spans="9:10">
      <c r="I3781" s="18"/>
      <c r="J3781" s="18"/>
    </row>
    <row r="3782" spans="9:10">
      <c r="I3782" s="18"/>
      <c r="J3782" s="18"/>
    </row>
    <row r="3783" spans="9:10">
      <c r="I3783" s="18"/>
      <c r="J3783" s="18"/>
    </row>
    <row r="3784" spans="9:10">
      <c r="I3784" s="18"/>
      <c r="J3784" s="18"/>
    </row>
    <row r="3785" spans="9:10">
      <c r="I3785" s="18"/>
      <c r="J3785" s="18"/>
    </row>
    <row r="3786" spans="9:10">
      <c r="I3786" s="18"/>
      <c r="J3786" s="18"/>
    </row>
    <row r="3787" spans="9:10">
      <c r="I3787" s="18"/>
      <c r="J3787" s="18"/>
    </row>
    <row r="3788" spans="9:10">
      <c r="I3788" s="18"/>
      <c r="J3788" s="18"/>
    </row>
    <row r="3789" spans="9:10">
      <c r="I3789" s="18"/>
      <c r="J3789" s="18"/>
    </row>
    <row r="3790" spans="9:10">
      <c r="I3790" s="18"/>
      <c r="J3790" s="18"/>
    </row>
    <row r="3791" spans="9:10">
      <c r="I3791" s="18"/>
      <c r="J3791" s="18"/>
    </row>
    <row r="3792" spans="9:10">
      <c r="I3792" s="18"/>
      <c r="J3792" s="18"/>
    </row>
    <row r="3793" spans="9:10">
      <c r="I3793" s="18"/>
      <c r="J3793" s="18"/>
    </row>
    <row r="3794" spans="9:10">
      <c r="I3794" s="18"/>
      <c r="J3794" s="18"/>
    </row>
    <row r="3795" spans="9:10">
      <c r="I3795" s="18"/>
      <c r="J3795" s="18"/>
    </row>
    <row r="3796" spans="9:10">
      <c r="I3796" s="18"/>
      <c r="J3796" s="18"/>
    </row>
    <row r="3797" spans="9:10">
      <c r="I3797" s="18"/>
      <c r="J3797" s="18"/>
    </row>
    <row r="3798" spans="9:10">
      <c r="I3798" s="18"/>
      <c r="J3798" s="18"/>
    </row>
    <row r="3799" spans="9:10">
      <c r="I3799" s="18"/>
      <c r="J3799" s="18"/>
    </row>
    <row r="3800" spans="9:10">
      <c r="I3800" s="18"/>
      <c r="J3800" s="18"/>
    </row>
    <row r="3801" spans="9:10">
      <c r="I3801" s="18"/>
      <c r="J3801" s="18"/>
    </row>
    <row r="3802" spans="9:10">
      <c r="I3802" s="18"/>
      <c r="J3802" s="18"/>
    </row>
    <row r="3803" spans="9:10">
      <c r="I3803" s="18"/>
      <c r="J3803" s="18"/>
    </row>
    <row r="3804" spans="9:10">
      <c r="I3804" s="18"/>
      <c r="J3804" s="18"/>
    </row>
    <row r="3805" spans="9:10">
      <c r="I3805" s="18"/>
      <c r="J3805" s="18"/>
    </row>
    <row r="3806" spans="9:10">
      <c r="I3806" s="18"/>
      <c r="J3806" s="18"/>
    </row>
    <row r="3807" spans="9:10">
      <c r="I3807" s="18"/>
      <c r="J3807" s="18"/>
    </row>
    <row r="3808" spans="9:10">
      <c r="I3808" s="18"/>
      <c r="J3808" s="18"/>
    </row>
    <row r="3809" spans="9:10">
      <c r="I3809" s="18"/>
      <c r="J3809" s="18"/>
    </row>
    <row r="3810" spans="9:10">
      <c r="I3810" s="18"/>
      <c r="J3810" s="18"/>
    </row>
    <row r="3811" spans="9:10">
      <c r="I3811" s="18"/>
      <c r="J3811" s="18"/>
    </row>
    <row r="3812" spans="9:10">
      <c r="I3812" s="18"/>
      <c r="J3812" s="18"/>
    </row>
    <row r="3813" spans="9:10">
      <c r="I3813" s="18"/>
      <c r="J3813" s="18"/>
    </row>
    <row r="3814" spans="9:10">
      <c r="I3814" s="18"/>
      <c r="J3814" s="18"/>
    </row>
    <row r="3815" spans="9:10">
      <c r="I3815" s="18"/>
      <c r="J3815" s="18"/>
    </row>
    <row r="3816" spans="9:10">
      <c r="I3816" s="18"/>
      <c r="J3816" s="18"/>
    </row>
    <row r="3817" spans="9:10">
      <c r="I3817" s="18"/>
      <c r="J3817" s="18"/>
    </row>
    <row r="3818" spans="9:10">
      <c r="I3818" s="18"/>
      <c r="J3818" s="18"/>
    </row>
    <row r="3819" spans="9:10">
      <c r="I3819" s="18"/>
      <c r="J3819" s="18"/>
    </row>
    <row r="3820" spans="9:10">
      <c r="I3820" s="18"/>
      <c r="J3820" s="18"/>
    </row>
    <row r="3821" spans="9:10">
      <c r="I3821" s="18"/>
      <c r="J3821" s="18"/>
    </row>
    <row r="3822" spans="9:10">
      <c r="I3822" s="18"/>
      <c r="J3822" s="18"/>
    </row>
    <row r="3823" spans="9:10">
      <c r="I3823" s="18"/>
      <c r="J3823" s="18"/>
    </row>
    <row r="3824" spans="9:10">
      <c r="I3824" s="18"/>
      <c r="J3824" s="18"/>
    </row>
    <row r="3825" spans="9:10">
      <c r="I3825" s="18"/>
      <c r="J3825" s="18"/>
    </row>
    <row r="3826" spans="9:10">
      <c r="I3826" s="18"/>
      <c r="J3826" s="18"/>
    </row>
    <row r="3827" spans="9:10">
      <c r="I3827" s="18"/>
      <c r="J3827" s="18"/>
    </row>
    <row r="3828" spans="9:10">
      <c r="I3828" s="18"/>
      <c r="J3828" s="18"/>
    </row>
    <row r="3829" spans="9:10">
      <c r="I3829" s="18"/>
      <c r="J3829" s="18"/>
    </row>
    <row r="3830" spans="9:10">
      <c r="I3830" s="18"/>
      <c r="J3830" s="18"/>
    </row>
    <row r="3831" spans="9:10">
      <c r="I3831" s="18"/>
      <c r="J3831" s="18"/>
    </row>
    <row r="3832" spans="9:10">
      <c r="I3832" s="18"/>
      <c r="J3832" s="18"/>
    </row>
    <row r="3833" spans="9:10">
      <c r="I3833" s="18"/>
      <c r="J3833" s="18"/>
    </row>
    <row r="3834" spans="9:10">
      <c r="I3834" s="18"/>
      <c r="J3834" s="18"/>
    </row>
    <row r="3835" spans="9:10">
      <c r="I3835" s="18"/>
      <c r="J3835" s="18"/>
    </row>
    <row r="3836" spans="9:10">
      <c r="I3836" s="18"/>
      <c r="J3836" s="18"/>
    </row>
    <row r="3837" spans="9:10">
      <c r="I3837" s="18"/>
      <c r="J3837" s="18"/>
    </row>
    <row r="3838" spans="9:10">
      <c r="I3838" s="18"/>
      <c r="J3838" s="18"/>
    </row>
    <row r="3839" spans="9:10">
      <c r="I3839" s="18"/>
      <c r="J3839" s="18"/>
    </row>
    <row r="3840" spans="9:10">
      <c r="I3840" s="18"/>
      <c r="J3840" s="18"/>
    </row>
    <row r="3841" spans="9:10">
      <c r="I3841" s="18"/>
      <c r="J3841" s="18"/>
    </row>
    <row r="3842" spans="9:10">
      <c r="I3842" s="18"/>
      <c r="J3842" s="18"/>
    </row>
    <row r="3843" spans="9:10">
      <c r="I3843" s="18"/>
      <c r="J3843" s="18"/>
    </row>
    <row r="3844" spans="9:10">
      <c r="I3844" s="18"/>
      <c r="J3844" s="18"/>
    </row>
    <row r="3845" spans="9:10">
      <c r="I3845" s="18"/>
      <c r="J3845" s="18"/>
    </row>
    <row r="3846" spans="9:10">
      <c r="I3846" s="18"/>
      <c r="J3846" s="18"/>
    </row>
    <row r="3847" spans="9:10">
      <c r="I3847" s="18"/>
      <c r="J3847" s="18"/>
    </row>
    <row r="3848" spans="9:10">
      <c r="I3848" s="18"/>
      <c r="J3848" s="18"/>
    </row>
    <row r="3849" spans="9:10">
      <c r="I3849" s="18"/>
      <c r="J3849" s="18"/>
    </row>
    <row r="3850" spans="9:10">
      <c r="I3850" s="18"/>
      <c r="J3850" s="18"/>
    </row>
    <row r="3851" spans="9:10">
      <c r="I3851" s="18"/>
      <c r="J3851" s="18"/>
    </row>
    <row r="3852" spans="9:10">
      <c r="I3852" s="18"/>
      <c r="J3852" s="18"/>
    </row>
    <row r="3853" spans="9:10">
      <c r="I3853" s="18"/>
      <c r="J3853" s="18"/>
    </row>
    <row r="3854" spans="9:10">
      <c r="I3854" s="18"/>
      <c r="J3854" s="18"/>
    </row>
    <row r="3855" spans="9:10">
      <c r="I3855" s="18"/>
      <c r="J3855" s="18"/>
    </row>
    <row r="3856" spans="9:10">
      <c r="I3856" s="18"/>
      <c r="J3856" s="18"/>
    </row>
    <row r="3857" spans="9:10">
      <c r="I3857" s="18"/>
      <c r="J3857" s="18"/>
    </row>
    <row r="3858" spans="9:10">
      <c r="I3858" s="18"/>
      <c r="J3858" s="18"/>
    </row>
    <row r="3859" spans="9:10">
      <c r="I3859" s="18"/>
      <c r="J3859" s="18"/>
    </row>
    <row r="3860" spans="9:10">
      <c r="I3860" s="18"/>
      <c r="J3860" s="18"/>
    </row>
    <row r="3861" spans="9:10">
      <c r="I3861" s="18"/>
      <c r="J3861" s="18"/>
    </row>
    <row r="3862" spans="9:10">
      <c r="I3862" s="18"/>
      <c r="J3862" s="18"/>
    </row>
    <row r="3863" spans="9:10">
      <c r="I3863" s="18"/>
      <c r="J3863" s="18"/>
    </row>
    <row r="3864" spans="9:10">
      <c r="I3864" s="18"/>
      <c r="J3864" s="18"/>
    </row>
    <row r="3865" spans="9:10">
      <c r="I3865" s="18"/>
      <c r="J3865" s="18"/>
    </row>
    <row r="3866" spans="9:10">
      <c r="I3866" s="18"/>
      <c r="J3866" s="18"/>
    </row>
    <row r="3867" spans="9:10">
      <c r="I3867" s="18"/>
      <c r="J3867" s="18"/>
    </row>
    <row r="3868" spans="9:10">
      <c r="I3868" s="18"/>
      <c r="J3868" s="18"/>
    </row>
    <row r="3869" spans="9:10">
      <c r="I3869" s="18"/>
      <c r="J3869" s="18"/>
    </row>
    <row r="3870" spans="9:10">
      <c r="I3870" s="18"/>
      <c r="J3870" s="18"/>
    </row>
    <row r="3871" spans="9:10">
      <c r="I3871" s="18"/>
      <c r="J3871" s="18"/>
    </row>
    <row r="3872" spans="9:10">
      <c r="I3872" s="18"/>
      <c r="J3872" s="18"/>
    </row>
    <row r="3873" spans="9:10">
      <c r="I3873" s="18"/>
      <c r="J3873" s="18"/>
    </row>
    <row r="3874" spans="9:10">
      <c r="I3874" s="18"/>
      <c r="J3874" s="18"/>
    </row>
    <row r="3875" spans="9:10">
      <c r="I3875" s="18"/>
      <c r="J3875" s="18"/>
    </row>
    <row r="3876" spans="9:10">
      <c r="I3876" s="18"/>
      <c r="J3876" s="18"/>
    </row>
    <row r="3877" spans="9:10">
      <c r="I3877" s="18"/>
      <c r="J3877" s="18"/>
    </row>
    <row r="3878" spans="9:10">
      <c r="I3878" s="18"/>
      <c r="J3878" s="18"/>
    </row>
    <row r="3879" spans="9:10">
      <c r="I3879" s="18"/>
      <c r="J3879" s="18"/>
    </row>
    <row r="3880" spans="9:10">
      <c r="I3880" s="18"/>
      <c r="J3880" s="18"/>
    </row>
    <row r="3881" spans="9:10">
      <c r="I3881" s="18"/>
      <c r="J3881" s="18"/>
    </row>
    <row r="3882" spans="9:10">
      <c r="I3882" s="18"/>
      <c r="J3882" s="18"/>
    </row>
    <row r="3883" spans="9:10">
      <c r="I3883" s="18"/>
      <c r="J3883" s="18"/>
    </row>
    <row r="3884" spans="9:10">
      <c r="I3884" s="18"/>
      <c r="J3884" s="18"/>
    </row>
    <row r="3885" spans="9:10">
      <c r="I3885" s="18"/>
      <c r="J3885" s="18"/>
    </row>
    <row r="3886" spans="9:10">
      <c r="I3886" s="18"/>
      <c r="J3886" s="18"/>
    </row>
    <row r="3887" spans="9:10">
      <c r="I3887" s="18"/>
      <c r="J3887" s="18"/>
    </row>
    <row r="3888" spans="9:10">
      <c r="I3888" s="18"/>
      <c r="J3888" s="18"/>
    </row>
    <row r="3889" spans="9:10">
      <c r="I3889" s="18"/>
      <c r="J3889" s="18"/>
    </row>
    <row r="3890" spans="9:10">
      <c r="I3890" s="18"/>
      <c r="J3890" s="18"/>
    </row>
    <row r="3891" spans="9:10">
      <c r="I3891" s="18"/>
      <c r="J3891" s="18"/>
    </row>
    <row r="3892" spans="9:10">
      <c r="I3892" s="18"/>
      <c r="J3892" s="18"/>
    </row>
    <row r="3893" spans="9:10">
      <c r="I3893" s="18"/>
      <c r="J3893" s="18"/>
    </row>
    <row r="3894" spans="9:10">
      <c r="I3894" s="18"/>
      <c r="J3894" s="18"/>
    </row>
    <row r="3895" spans="9:10">
      <c r="I3895" s="18"/>
      <c r="J3895" s="18"/>
    </row>
    <row r="3896" spans="9:10">
      <c r="I3896" s="18"/>
      <c r="J3896" s="18"/>
    </row>
    <row r="3897" spans="9:10">
      <c r="I3897" s="18"/>
      <c r="J3897" s="18"/>
    </row>
    <row r="3898" spans="9:10">
      <c r="I3898" s="18"/>
      <c r="J3898" s="18"/>
    </row>
    <row r="3899" spans="9:10">
      <c r="I3899" s="18"/>
      <c r="J3899" s="18"/>
    </row>
    <row r="3900" spans="9:10">
      <c r="I3900" s="18"/>
      <c r="J3900" s="18"/>
    </row>
    <row r="3901" spans="9:10">
      <c r="I3901" s="18"/>
      <c r="J3901" s="18"/>
    </row>
    <row r="3902" spans="9:10">
      <c r="I3902" s="18"/>
      <c r="J3902" s="18"/>
    </row>
    <row r="3903" spans="9:10">
      <c r="I3903" s="18"/>
      <c r="J3903" s="18"/>
    </row>
    <row r="3904" spans="9:10">
      <c r="I3904" s="18"/>
      <c r="J3904" s="18"/>
    </row>
    <row r="3905" spans="9:10">
      <c r="I3905" s="18"/>
      <c r="J3905" s="18"/>
    </row>
    <row r="3906" spans="9:10">
      <c r="I3906" s="18"/>
      <c r="J3906" s="18"/>
    </row>
    <row r="3907" spans="9:10">
      <c r="I3907" s="18"/>
      <c r="J3907" s="18"/>
    </row>
    <row r="3908" spans="9:10">
      <c r="I3908" s="18"/>
      <c r="J3908" s="18"/>
    </row>
    <row r="3909" spans="9:10">
      <c r="I3909" s="18"/>
      <c r="J3909" s="18"/>
    </row>
    <row r="3910" spans="9:10">
      <c r="I3910" s="18"/>
      <c r="J3910" s="18"/>
    </row>
    <row r="3911" spans="9:10">
      <c r="I3911" s="18"/>
      <c r="J3911" s="18"/>
    </row>
    <row r="3912" spans="9:10">
      <c r="I3912" s="18"/>
      <c r="J3912" s="18"/>
    </row>
    <row r="3913" spans="9:10">
      <c r="I3913" s="18"/>
      <c r="J3913" s="18"/>
    </row>
    <row r="3914" spans="9:10">
      <c r="I3914" s="18"/>
      <c r="J3914" s="18"/>
    </row>
    <row r="3915" spans="9:10">
      <c r="I3915" s="18"/>
      <c r="J3915" s="18"/>
    </row>
    <row r="3916" spans="9:10">
      <c r="I3916" s="18"/>
      <c r="J3916" s="18"/>
    </row>
    <row r="3917" spans="9:10">
      <c r="I3917" s="18"/>
      <c r="J3917" s="18"/>
    </row>
    <row r="3918" spans="9:10">
      <c r="I3918" s="18"/>
      <c r="J3918" s="18"/>
    </row>
    <row r="3919" spans="9:10">
      <c r="I3919" s="18"/>
      <c r="J3919" s="18"/>
    </row>
    <row r="3920" spans="9:10">
      <c r="I3920" s="18"/>
      <c r="J3920" s="18"/>
    </row>
    <row r="3921" spans="9:10">
      <c r="I3921" s="18"/>
      <c r="J3921" s="18"/>
    </row>
    <row r="3922" spans="9:10">
      <c r="I3922" s="18"/>
      <c r="J3922" s="18"/>
    </row>
    <row r="3923" spans="9:10">
      <c r="I3923" s="18"/>
      <c r="J3923" s="18"/>
    </row>
    <row r="3924" spans="9:10">
      <c r="I3924" s="18"/>
      <c r="J3924" s="18"/>
    </row>
    <row r="3925" spans="9:10">
      <c r="I3925" s="18"/>
      <c r="J3925" s="18"/>
    </row>
    <row r="3926" spans="9:10">
      <c r="I3926" s="18"/>
      <c r="J3926" s="18"/>
    </row>
    <row r="3927" spans="9:10">
      <c r="I3927" s="18"/>
      <c r="J3927" s="18"/>
    </row>
    <row r="3928" spans="9:10">
      <c r="I3928" s="18"/>
      <c r="J3928" s="18"/>
    </row>
    <row r="3929" spans="9:10">
      <c r="I3929" s="18"/>
      <c r="J3929" s="18"/>
    </row>
    <row r="3930" spans="9:10">
      <c r="I3930" s="18"/>
      <c r="J3930" s="18"/>
    </row>
    <row r="3931" spans="9:10">
      <c r="I3931" s="18"/>
      <c r="J3931" s="18"/>
    </row>
    <row r="3932" spans="9:10">
      <c r="I3932" s="18"/>
      <c r="J3932" s="18"/>
    </row>
    <row r="3933" spans="9:10">
      <c r="I3933" s="18"/>
      <c r="J3933" s="18"/>
    </row>
    <row r="3934" spans="9:10">
      <c r="I3934" s="18"/>
      <c r="J3934" s="18"/>
    </row>
    <row r="3935" spans="9:10">
      <c r="I3935" s="18"/>
      <c r="J3935" s="18"/>
    </row>
    <row r="3936" spans="9:10">
      <c r="I3936" s="18"/>
      <c r="J3936" s="18"/>
    </row>
    <row r="3937" spans="9:10">
      <c r="I3937" s="18"/>
      <c r="J3937" s="18"/>
    </row>
    <row r="3938" spans="9:10">
      <c r="I3938" s="18"/>
      <c r="J3938" s="18"/>
    </row>
    <row r="3939" spans="9:10">
      <c r="I3939" s="18"/>
      <c r="J3939" s="18"/>
    </row>
    <row r="3940" spans="9:10">
      <c r="I3940" s="18"/>
      <c r="J3940" s="18"/>
    </row>
    <row r="3941" spans="9:10">
      <c r="I3941" s="18"/>
      <c r="J3941" s="18"/>
    </row>
    <row r="3942" spans="9:10">
      <c r="I3942" s="18"/>
      <c r="J3942" s="18"/>
    </row>
    <row r="3943" spans="9:10">
      <c r="I3943" s="18"/>
      <c r="J3943" s="18"/>
    </row>
    <row r="3944" spans="9:10">
      <c r="I3944" s="18"/>
      <c r="J3944" s="18"/>
    </row>
    <row r="3945" spans="9:10">
      <c r="I3945" s="18"/>
      <c r="J3945" s="18"/>
    </row>
    <row r="3946" spans="9:10">
      <c r="I3946" s="18"/>
      <c r="J3946" s="18"/>
    </row>
    <row r="3947" spans="9:10">
      <c r="I3947" s="18"/>
      <c r="J3947" s="18"/>
    </row>
    <row r="3948" spans="9:10">
      <c r="I3948" s="18"/>
      <c r="J3948" s="18"/>
    </row>
    <row r="3949" spans="9:10">
      <c r="I3949" s="18"/>
      <c r="J3949" s="18"/>
    </row>
    <row r="3950" spans="9:10">
      <c r="I3950" s="18"/>
      <c r="J3950" s="18"/>
    </row>
    <row r="3951" spans="9:10">
      <c r="I3951" s="18"/>
      <c r="J3951" s="18"/>
    </row>
    <row r="3952" spans="9:10">
      <c r="I3952" s="18"/>
      <c r="J3952" s="18"/>
    </row>
    <row r="3953" spans="9:10">
      <c r="I3953" s="18"/>
      <c r="J3953" s="18"/>
    </row>
    <row r="3954" spans="9:10">
      <c r="I3954" s="18"/>
      <c r="J3954" s="18"/>
    </row>
    <row r="3955" spans="9:10">
      <c r="I3955" s="18"/>
      <c r="J3955" s="18"/>
    </row>
    <row r="3956" spans="9:10">
      <c r="I3956" s="18"/>
      <c r="J3956" s="18"/>
    </row>
    <row r="3957" spans="9:10">
      <c r="I3957" s="18"/>
      <c r="J3957" s="18"/>
    </row>
    <row r="3958" spans="9:10">
      <c r="I3958" s="18"/>
      <c r="J3958" s="18"/>
    </row>
    <row r="3959" spans="9:10">
      <c r="I3959" s="18"/>
      <c r="J3959" s="18"/>
    </row>
    <row r="3960" spans="9:10">
      <c r="I3960" s="18"/>
      <c r="J3960" s="18"/>
    </row>
    <row r="3961" spans="9:10">
      <c r="I3961" s="18"/>
      <c r="J3961" s="18"/>
    </row>
    <row r="3962" spans="9:10">
      <c r="I3962" s="18"/>
      <c r="J3962" s="18"/>
    </row>
    <row r="3963" spans="9:10">
      <c r="I3963" s="18"/>
      <c r="J3963" s="18"/>
    </row>
    <row r="3964" spans="9:10">
      <c r="I3964" s="18"/>
      <c r="J3964" s="18"/>
    </row>
    <row r="3965" spans="9:10">
      <c r="I3965" s="18"/>
      <c r="J3965" s="18"/>
    </row>
    <row r="3966" spans="9:10">
      <c r="I3966" s="18"/>
      <c r="J3966" s="18"/>
    </row>
    <row r="3967" spans="9:10">
      <c r="I3967" s="18"/>
      <c r="J3967" s="18"/>
    </row>
    <row r="3968" spans="9:10">
      <c r="I3968" s="18"/>
      <c r="J3968" s="18"/>
    </row>
    <row r="3969" spans="9:10">
      <c r="I3969" s="18"/>
      <c r="J3969" s="18"/>
    </row>
    <row r="3970" spans="9:10">
      <c r="I3970" s="18"/>
      <c r="J3970" s="18"/>
    </row>
    <row r="3971" spans="9:10">
      <c r="I3971" s="18"/>
      <c r="J3971" s="18"/>
    </row>
    <row r="3972" spans="9:10">
      <c r="I3972" s="18"/>
      <c r="J3972" s="18"/>
    </row>
    <row r="3973" spans="9:10">
      <c r="I3973" s="18"/>
      <c r="J3973" s="18"/>
    </row>
    <row r="3974" spans="9:10">
      <c r="I3974" s="18"/>
      <c r="J3974" s="18"/>
    </row>
    <row r="3975" spans="9:10">
      <c r="I3975" s="18"/>
      <c r="J3975" s="18"/>
    </row>
    <row r="3976" spans="9:10">
      <c r="I3976" s="18"/>
      <c r="J3976" s="18"/>
    </row>
    <row r="3977" spans="9:10">
      <c r="I3977" s="18"/>
      <c r="J3977" s="18"/>
    </row>
    <row r="3978" spans="9:10">
      <c r="I3978" s="18"/>
      <c r="J3978" s="18"/>
    </row>
    <row r="3979" spans="9:10">
      <c r="I3979" s="18"/>
      <c r="J3979" s="18"/>
    </row>
    <row r="3980" spans="9:10">
      <c r="I3980" s="18"/>
      <c r="J3980" s="18"/>
    </row>
    <row r="3981" spans="9:10">
      <c r="I3981" s="18"/>
      <c r="J3981" s="18"/>
    </row>
    <row r="3982" spans="9:10">
      <c r="I3982" s="18"/>
      <c r="J3982" s="18"/>
    </row>
    <row r="3983" spans="9:10">
      <c r="I3983" s="18"/>
      <c r="J3983" s="18"/>
    </row>
    <row r="3984" spans="9:10">
      <c r="I3984" s="18"/>
      <c r="J3984" s="18"/>
    </row>
    <row r="3985" spans="9:10">
      <c r="I3985" s="18"/>
      <c r="J3985" s="18"/>
    </row>
    <row r="3986" spans="9:10">
      <c r="I3986" s="18"/>
      <c r="J3986" s="18"/>
    </row>
    <row r="3987" spans="9:10">
      <c r="I3987" s="18"/>
      <c r="J3987" s="18"/>
    </row>
    <row r="3988" spans="9:10">
      <c r="I3988" s="18"/>
      <c r="J3988" s="18"/>
    </row>
    <row r="3989" spans="9:10">
      <c r="I3989" s="18"/>
      <c r="J3989" s="18"/>
    </row>
    <row r="3990" spans="9:10">
      <c r="I3990" s="18"/>
      <c r="J3990" s="18"/>
    </row>
    <row r="3991" spans="9:10">
      <c r="I3991" s="18"/>
      <c r="J3991" s="18"/>
    </row>
    <row r="3992" spans="9:10">
      <c r="I3992" s="18"/>
      <c r="J3992" s="18"/>
    </row>
    <row r="3993" spans="9:10">
      <c r="I3993" s="18"/>
      <c r="J3993" s="18"/>
    </row>
    <row r="3994" spans="9:10">
      <c r="I3994" s="18"/>
      <c r="J3994" s="18"/>
    </row>
    <row r="3995" spans="9:10">
      <c r="I3995" s="18"/>
      <c r="J3995" s="18"/>
    </row>
    <row r="3996" spans="9:10">
      <c r="I3996" s="18"/>
      <c r="J3996" s="18"/>
    </row>
    <row r="3997" spans="9:10">
      <c r="I3997" s="18"/>
      <c r="J3997" s="18"/>
    </row>
    <row r="3998" spans="9:10">
      <c r="I3998" s="18"/>
      <c r="J3998" s="18"/>
    </row>
    <row r="3999" spans="9:10">
      <c r="I3999" s="18"/>
      <c r="J3999" s="18"/>
    </row>
    <row r="4000" spans="9:10">
      <c r="I4000" s="18"/>
      <c r="J4000" s="18"/>
    </row>
    <row r="4001" spans="9:10">
      <c r="I4001" s="18"/>
      <c r="J4001" s="18"/>
    </row>
    <row r="4002" spans="9:10">
      <c r="I4002" s="18"/>
      <c r="J4002" s="18"/>
    </row>
    <row r="4003" spans="9:10">
      <c r="I4003" s="18"/>
      <c r="J4003" s="18"/>
    </row>
    <row r="4004" spans="9:10">
      <c r="I4004" s="18"/>
      <c r="J4004" s="18"/>
    </row>
    <row r="4005" spans="9:10">
      <c r="I4005" s="18"/>
      <c r="J4005" s="18"/>
    </row>
    <row r="4006" spans="9:10">
      <c r="I4006" s="18"/>
      <c r="J4006" s="18"/>
    </row>
    <row r="4007" spans="9:10">
      <c r="I4007" s="18"/>
      <c r="J4007" s="18"/>
    </row>
    <row r="4008" spans="9:10">
      <c r="I4008" s="18"/>
      <c r="J4008" s="18"/>
    </row>
    <row r="4009" spans="9:10">
      <c r="I4009" s="18"/>
      <c r="J4009" s="18"/>
    </row>
    <row r="4010" spans="9:10">
      <c r="I4010" s="18"/>
      <c r="J4010" s="18"/>
    </row>
    <row r="4011" spans="9:10">
      <c r="I4011" s="18"/>
      <c r="J4011" s="18"/>
    </row>
    <row r="4012" spans="9:10">
      <c r="I4012" s="18"/>
      <c r="J4012" s="18"/>
    </row>
    <row r="4013" spans="9:10">
      <c r="I4013" s="18"/>
      <c r="J4013" s="18"/>
    </row>
    <row r="4014" spans="9:10">
      <c r="I4014" s="18"/>
      <c r="J4014" s="18"/>
    </row>
    <row r="4015" spans="9:10">
      <c r="I4015" s="18"/>
      <c r="J4015" s="18"/>
    </row>
    <row r="4016" spans="9:10">
      <c r="I4016" s="18"/>
      <c r="J4016" s="18"/>
    </row>
    <row r="4017" spans="9:10">
      <c r="I4017" s="18"/>
      <c r="J4017" s="18"/>
    </row>
    <row r="4018" spans="9:10">
      <c r="I4018" s="18"/>
      <c r="J4018" s="18"/>
    </row>
    <row r="4019" spans="9:10">
      <c r="I4019" s="18"/>
      <c r="J4019" s="18"/>
    </row>
    <row r="4020" spans="9:10">
      <c r="I4020" s="18"/>
      <c r="J4020" s="18"/>
    </row>
    <row r="4021" spans="9:10">
      <c r="I4021" s="18"/>
      <c r="J4021" s="18"/>
    </row>
    <row r="4022" spans="9:10">
      <c r="I4022" s="18"/>
      <c r="J4022" s="18"/>
    </row>
    <row r="4023" spans="9:10">
      <c r="I4023" s="18"/>
      <c r="J4023" s="18"/>
    </row>
    <row r="4024" spans="9:10">
      <c r="I4024" s="18"/>
      <c r="J4024" s="18"/>
    </row>
    <row r="4025" spans="9:10">
      <c r="I4025" s="18"/>
      <c r="J4025" s="18"/>
    </row>
    <row r="4026" spans="9:10">
      <c r="I4026" s="18"/>
      <c r="J4026" s="18"/>
    </row>
    <row r="4027" spans="9:10">
      <c r="I4027" s="18"/>
      <c r="J4027" s="18"/>
    </row>
    <row r="4028" spans="9:10">
      <c r="I4028" s="18"/>
      <c r="J4028" s="18"/>
    </row>
    <row r="4029" spans="9:10">
      <c r="I4029" s="18"/>
      <c r="J4029" s="18"/>
    </row>
    <row r="4030" spans="9:10">
      <c r="I4030" s="18"/>
      <c r="J4030" s="18"/>
    </row>
    <row r="4031" spans="9:10">
      <c r="I4031" s="18"/>
      <c r="J4031" s="18"/>
    </row>
    <row r="4032" spans="9:10">
      <c r="I4032" s="18"/>
      <c r="J4032" s="18"/>
    </row>
    <row r="4033" spans="9:10">
      <c r="I4033" s="18"/>
      <c r="J4033" s="18"/>
    </row>
    <row r="4034" spans="9:10">
      <c r="I4034" s="18"/>
      <c r="J4034" s="18"/>
    </row>
    <row r="4035" spans="9:10">
      <c r="I4035" s="18"/>
      <c r="J4035" s="18"/>
    </row>
    <row r="4036" spans="9:10">
      <c r="I4036" s="18"/>
      <c r="J4036" s="18"/>
    </row>
    <row r="4037" spans="9:10">
      <c r="I4037" s="18"/>
      <c r="J4037" s="18"/>
    </row>
    <row r="4038" spans="9:10">
      <c r="I4038" s="18"/>
      <c r="J4038" s="18"/>
    </row>
    <row r="4039" spans="9:10">
      <c r="I4039" s="18"/>
      <c r="J4039" s="18"/>
    </row>
    <row r="4040" spans="9:10">
      <c r="I4040" s="18"/>
      <c r="J4040" s="18"/>
    </row>
    <row r="4041" spans="9:10">
      <c r="I4041" s="18"/>
      <c r="J4041" s="18"/>
    </row>
    <row r="4042" spans="9:10">
      <c r="I4042" s="18"/>
      <c r="J4042" s="18"/>
    </row>
    <row r="4043" spans="9:10">
      <c r="I4043" s="18"/>
      <c r="J4043" s="18"/>
    </row>
    <row r="4044" spans="9:10">
      <c r="I4044" s="18"/>
      <c r="J4044" s="18"/>
    </row>
    <row r="4045" spans="9:10">
      <c r="I4045" s="18"/>
      <c r="J4045" s="18"/>
    </row>
    <row r="4046" spans="9:10">
      <c r="I4046" s="18"/>
      <c r="J4046" s="18"/>
    </row>
    <row r="4047" spans="9:10">
      <c r="I4047" s="18"/>
      <c r="J4047" s="18"/>
    </row>
    <row r="4048" spans="9:10">
      <c r="I4048" s="18"/>
      <c r="J4048" s="18"/>
    </row>
    <row r="4049" spans="9:10">
      <c r="I4049" s="18"/>
      <c r="J4049" s="18"/>
    </row>
    <row r="4050" spans="9:10">
      <c r="I4050" s="18"/>
      <c r="J4050" s="18"/>
    </row>
    <row r="4051" spans="9:10">
      <c r="I4051" s="18"/>
      <c r="J4051" s="18"/>
    </row>
    <row r="4052" spans="9:10">
      <c r="I4052" s="18"/>
      <c r="J4052" s="18"/>
    </row>
    <row r="4053" spans="9:10">
      <c r="I4053" s="18"/>
      <c r="J4053" s="18"/>
    </row>
    <row r="4054" spans="9:10">
      <c r="I4054" s="18"/>
      <c r="J4054" s="18"/>
    </row>
    <row r="4055" spans="9:10">
      <c r="I4055" s="18"/>
      <c r="J4055" s="18"/>
    </row>
    <row r="4056" spans="9:10">
      <c r="I4056" s="18"/>
      <c r="J4056" s="18"/>
    </row>
    <row r="4057" spans="9:10">
      <c r="I4057" s="18"/>
      <c r="J4057" s="18"/>
    </row>
    <row r="4058" spans="9:10">
      <c r="I4058" s="18"/>
      <c r="J4058" s="18"/>
    </row>
    <row r="4059" spans="9:10">
      <c r="I4059" s="18"/>
      <c r="J4059" s="18"/>
    </row>
    <row r="4060" spans="9:10">
      <c r="I4060" s="18"/>
      <c r="J4060" s="18"/>
    </row>
    <row r="4061" spans="9:10">
      <c r="I4061" s="18"/>
      <c r="J4061" s="18"/>
    </row>
    <row r="4062" spans="9:10">
      <c r="I4062" s="18"/>
      <c r="J4062" s="18"/>
    </row>
    <row r="4063" spans="9:10">
      <c r="I4063" s="18"/>
      <c r="J4063" s="18"/>
    </row>
    <row r="4064" spans="9:10">
      <c r="I4064" s="18"/>
      <c r="J4064" s="18"/>
    </row>
    <row r="4065" spans="9:10">
      <c r="I4065" s="18"/>
      <c r="J4065" s="18"/>
    </row>
    <row r="4066" spans="9:10">
      <c r="I4066" s="18"/>
      <c r="J4066" s="18"/>
    </row>
    <row r="4067" spans="9:10">
      <c r="I4067" s="18"/>
      <c r="J4067" s="18"/>
    </row>
    <row r="4068" spans="9:10">
      <c r="I4068" s="18"/>
      <c r="J4068" s="18"/>
    </row>
    <row r="4069" spans="9:10">
      <c r="I4069" s="18"/>
      <c r="J4069" s="18"/>
    </row>
    <row r="4070" spans="9:10">
      <c r="I4070" s="18"/>
      <c r="J4070" s="18"/>
    </row>
    <row r="4071" spans="9:10">
      <c r="I4071" s="18"/>
      <c r="J4071" s="18"/>
    </row>
    <row r="4072" spans="9:10">
      <c r="I4072" s="18"/>
      <c r="J4072" s="18"/>
    </row>
    <row r="4073" spans="9:10">
      <c r="I4073" s="18"/>
      <c r="J4073" s="18"/>
    </row>
    <row r="4074" spans="9:10">
      <c r="I4074" s="18"/>
      <c r="J4074" s="18"/>
    </row>
    <row r="4075" spans="9:10">
      <c r="I4075" s="18"/>
      <c r="J4075" s="18"/>
    </row>
    <row r="4076" spans="9:10">
      <c r="I4076" s="18"/>
      <c r="J4076" s="18"/>
    </row>
    <row r="4077" spans="9:10">
      <c r="I4077" s="18"/>
      <c r="J4077" s="18"/>
    </row>
    <row r="4078" spans="9:10">
      <c r="I4078" s="18"/>
      <c r="J4078" s="18"/>
    </row>
    <row r="4079" spans="9:10">
      <c r="I4079" s="18"/>
      <c r="J4079" s="18"/>
    </row>
    <row r="4080" spans="9:10">
      <c r="I4080" s="18"/>
      <c r="J4080" s="18"/>
    </row>
    <row r="4081" spans="9:10">
      <c r="I4081" s="18"/>
      <c r="J4081" s="18"/>
    </row>
    <row r="4082" spans="9:10">
      <c r="I4082" s="18"/>
      <c r="J4082" s="18"/>
    </row>
    <row r="4083" spans="9:10">
      <c r="I4083" s="18"/>
      <c r="J4083" s="18"/>
    </row>
    <row r="4084" spans="9:10">
      <c r="I4084" s="18"/>
      <c r="J4084" s="18"/>
    </row>
    <row r="4085" spans="9:10">
      <c r="I4085" s="18"/>
      <c r="J4085" s="18"/>
    </row>
    <row r="4086" spans="9:10">
      <c r="I4086" s="18"/>
      <c r="J4086" s="18"/>
    </row>
    <row r="4087" spans="9:10">
      <c r="I4087" s="18"/>
      <c r="J4087" s="18"/>
    </row>
    <row r="4088" spans="9:10">
      <c r="I4088" s="18"/>
      <c r="J4088" s="18"/>
    </row>
    <row r="4089" spans="9:10">
      <c r="I4089" s="18"/>
      <c r="J4089" s="18"/>
    </row>
    <row r="4090" spans="9:10">
      <c r="I4090" s="18"/>
      <c r="J4090" s="18"/>
    </row>
    <row r="4091" spans="9:10">
      <c r="I4091" s="18"/>
      <c r="J4091" s="18"/>
    </row>
    <row r="4092" spans="9:10">
      <c r="I4092" s="18"/>
      <c r="J4092" s="18"/>
    </row>
    <row r="4093" spans="9:10">
      <c r="I4093" s="18"/>
      <c r="J4093" s="18"/>
    </row>
    <row r="4094" spans="9:10">
      <c r="I4094" s="18"/>
      <c r="J4094" s="18"/>
    </row>
    <row r="4095" spans="9:10">
      <c r="I4095" s="18"/>
      <c r="J4095" s="18"/>
    </row>
    <row r="4096" spans="9:10">
      <c r="I4096" s="18"/>
      <c r="J4096" s="18"/>
    </row>
    <row r="4097" spans="9:10">
      <c r="I4097" s="18"/>
      <c r="J4097" s="18"/>
    </row>
    <row r="4098" spans="9:10">
      <c r="I4098" s="18"/>
      <c r="J4098" s="18"/>
    </row>
    <row r="4099" spans="9:10">
      <c r="I4099" s="18"/>
      <c r="J4099" s="18"/>
    </row>
    <row r="4100" spans="9:10">
      <c r="I4100" s="18"/>
      <c r="J4100" s="18"/>
    </row>
    <row r="4101" spans="9:10">
      <c r="I4101" s="18"/>
      <c r="J4101" s="18"/>
    </row>
    <row r="4102" spans="9:10">
      <c r="I4102" s="18"/>
      <c r="J4102" s="18"/>
    </row>
    <row r="4103" spans="9:10">
      <c r="I4103" s="18"/>
      <c r="J4103" s="18"/>
    </row>
    <row r="4104" spans="9:10">
      <c r="I4104" s="18"/>
      <c r="J4104" s="18"/>
    </row>
    <row r="4105" spans="9:10">
      <c r="I4105" s="18"/>
      <c r="J4105" s="18"/>
    </row>
    <row r="4106" spans="9:10">
      <c r="I4106" s="18"/>
      <c r="J4106" s="18"/>
    </row>
    <row r="4107" spans="9:10">
      <c r="I4107" s="18"/>
      <c r="J4107" s="18"/>
    </row>
    <row r="4108" spans="9:10">
      <c r="I4108" s="18"/>
      <c r="J4108" s="18"/>
    </row>
    <row r="4109" spans="9:10">
      <c r="I4109" s="18"/>
      <c r="J4109" s="18"/>
    </row>
    <row r="4110" spans="9:10">
      <c r="I4110" s="18"/>
      <c r="J4110" s="18"/>
    </row>
    <row r="4111" spans="9:10">
      <c r="I4111" s="18"/>
      <c r="J4111" s="18"/>
    </row>
    <row r="4112" spans="9:10">
      <c r="I4112" s="18"/>
      <c r="J4112" s="18"/>
    </row>
    <row r="4113" spans="9:10">
      <c r="I4113" s="18"/>
      <c r="J4113" s="18"/>
    </row>
    <row r="4114" spans="9:10">
      <c r="I4114" s="18"/>
      <c r="J4114" s="18"/>
    </row>
    <row r="4115" spans="9:10">
      <c r="I4115" s="18"/>
      <c r="J4115" s="18"/>
    </row>
    <row r="4116" spans="9:10">
      <c r="I4116" s="18"/>
      <c r="J4116" s="18"/>
    </row>
    <row r="4117" spans="9:10">
      <c r="I4117" s="18"/>
      <c r="J4117" s="18"/>
    </row>
    <row r="4118" spans="9:10">
      <c r="I4118" s="18"/>
      <c r="J4118" s="18"/>
    </row>
    <row r="4119" spans="9:10">
      <c r="I4119" s="18"/>
      <c r="J4119" s="18"/>
    </row>
    <row r="4120" spans="9:10">
      <c r="I4120" s="18"/>
      <c r="J4120" s="18"/>
    </row>
    <row r="4121" spans="9:10">
      <c r="I4121" s="18"/>
      <c r="J4121" s="18"/>
    </row>
    <row r="4122" spans="9:10">
      <c r="I4122" s="18"/>
      <c r="J4122" s="18"/>
    </row>
    <row r="4123" spans="9:10">
      <c r="I4123" s="18"/>
      <c r="J4123" s="18"/>
    </row>
    <row r="4124" spans="9:10">
      <c r="I4124" s="18"/>
      <c r="J4124" s="18"/>
    </row>
    <row r="4125" spans="9:10">
      <c r="I4125" s="18"/>
      <c r="J4125" s="18"/>
    </row>
    <row r="4126" spans="9:10">
      <c r="I4126" s="18"/>
      <c r="J4126" s="18"/>
    </row>
    <row r="4127" spans="9:10">
      <c r="I4127" s="18"/>
      <c r="J4127" s="18"/>
    </row>
    <row r="4128" spans="9:10">
      <c r="I4128" s="18"/>
      <c r="J4128" s="18"/>
    </row>
    <row r="4129" spans="9:10">
      <c r="I4129" s="18"/>
      <c r="J4129" s="18"/>
    </row>
    <row r="4130" spans="9:10">
      <c r="I4130" s="18"/>
      <c r="J4130" s="18"/>
    </row>
    <row r="4131" spans="9:10">
      <c r="I4131" s="18"/>
      <c r="J4131" s="18"/>
    </row>
    <row r="4132" spans="9:10">
      <c r="I4132" s="18"/>
      <c r="J4132" s="18"/>
    </row>
    <row r="4133" spans="9:10">
      <c r="I4133" s="18"/>
      <c r="J4133" s="18"/>
    </row>
    <row r="4134" spans="9:10">
      <c r="I4134" s="18"/>
      <c r="J4134" s="18"/>
    </row>
    <row r="4135" spans="9:10">
      <c r="I4135" s="18"/>
      <c r="J4135" s="18"/>
    </row>
    <row r="4136" spans="9:10">
      <c r="I4136" s="18"/>
      <c r="J4136" s="18"/>
    </row>
    <row r="4137" spans="9:10">
      <c r="I4137" s="18"/>
      <c r="J4137" s="18"/>
    </row>
    <row r="4138" spans="9:10">
      <c r="I4138" s="18"/>
      <c r="J4138" s="18"/>
    </row>
    <row r="4139" spans="9:10">
      <c r="I4139" s="18"/>
      <c r="J4139" s="18"/>
    </row>
    <row r="4140" spans="9:10">
      <c r="I4140" s="18"/>
      <c r="J4140" s="18"/>
    </row>
    <row r="4141" spans="9:10">
      <c r="I4141" s="18"/>
      <c r="J4141" s="18"/>
    </row>
    <row r="4142" spans="9:10">
      <c r="I4142" s="18"/>
      <c r="J4142" s="18"/>
    </row>
    <row r="4143" spans="9:10">
      <c r="I4143" s="18"/>
      <c r="J4143" s="18"/>
    </row>
    <row r="4144" spans="9:10">
      <c r="I4144" s="18"/>
      <c r="J4144" s="18"/>
    </row>
    <row r="4145" spans="9:10">
      <c r="I4145" s="18"/>
      <c r="J4145" s="18"/>
    </row>
    <row r="4146" spans="9:10">
      <c r="I4146" s="18"/>
      <c r="J4146" s="18"/>
    </row>
    <row r="4147" spans="9:10">
      <c r="I4147" s="18"/>
      <c r="J4147" s="18"/>
    </row>
    <row r="4148" spans="9:10">
      <c r="I4148" s="18"/>
      <c r="J4148" s="18"/>
    </row>
    <row r="4149" spans="9:10">
      <c r="I4149" s="18"/>
      <c r="J4149" s="18"/>
    </row>
    <row r="4150" spans="9:10">
      <c r="I4150" s="18"/>
      <c r="J4150" s="18"/>
    </row>
    <row r="4151" spans="9:10">
      <c r="I4151" s="18"/>
      <c r="J4151" s="18"/>
    </row>
    <row r="4152" spans="9:10">
      <c r="I4152" s="18"/>
      <c r="J4152" s="18"/>
    </row>
    <row r="4153" spans="9:10">
      <c r="I4153" s="18"/>
      <c r="J4153" s="18"/>
    </row>
    <row r="4154" spans="9:10">
      <c r="I4154" s="18"/>
      <c r="J4154" s="18"/>
    </row>
    <row r="4155" spans="9:10">
      <c r="I4155" s="18"/>
      <c r="J4155" s="18"/>
    </row>
    <row r="4156" spans="9:10">
      <c r="I4156" s="18"/>
      <c r="J4156" s="18"/>
    </row>
    <row r="4157" spans="9:10">
      <c r="I4157" s="18"/>
      <c r="J4157" s="18"/>
    </row>
    <row r="4158" spans="9:10">
      <c r="I4158" s="18"/>
      <c r="J4158" s="18"/>
    </row>
    <row r="4159" spans="9:10">
      <c r="I4159" s="18"/>
      <c r="J4159" s="18"/>
    </row>
    <row r="4160" spans="9:10">
      <c r="I4160" s="18"/>
      <c r="J4160" s="18"/>
    </row>
    <row r="4161" spans="9:10">
      <c r="I4161" s="18"/>
      <c r="J4161" s="18"/>
    </row>
    <row r="4162" spans="9:10">
      <c r="I4162" s="18"/>
      <c r="J4162" s="18"/>
    </row>
    <row r="4163" spans="9:10">
      <c r="I4163" s="18"/>
      <c r="J4163" s="18"/>
    </row>
    <row r="4164" spans="9:10">
      <c r="I4164" s="18"/>
      <c r="J4164" s="18"/>
    </row>
    <row r="4165" spans="9:10">
      <c r="I4165" s="18"/>
      <c r="J4165" s="18"/>
    </row>
    <row r="4166" spans="9:10">
      <c r="I4166" s="18"/>
      <c r="J4166" s="18"/>
    </row>
    <row r="4167" spans="9:10">
      <c r="I4167" s="18"/>
      <c r="J4167" s="18"/>
    </row>
    <row r="4168" spans="9:10">
      <c r="I4168" s="18"/>
      <c r="J4168" s="18"/>
    </row>
    <row r="4169" spans="9:10">
      <c r="I4169" s="18"/>
      <c r="J4169" s="18"/>
    </row>
    <row r="4170" spans="9:10">
      <c r="I4170" s="18"/>
      <c r="J4170" s="18"/>
    </row>
    <row r="4171" spans="9:10">
      <c r="I4171" s="18"/>
      <c r="J4171" s="18"/>
    </row>
    <row r="4172" spans="9:10">
      <c r="I4172" s="18"/>
      <c r="J4172" s="18"/>
    </row>
    <row r="4173" spans="9:10">
      <c r="I4173" s="18"/>
      <c r="J4173" s="18"/>
    </row>
    <row r="4174" spans="9:10">
      <c r="I4174" s="18"/>
      <c r="J4174" s="18"/>
    </row>
    <row r="4175" spans="9:10">
      <c r="I4175" s="18"/>
      <c r="J4175" s="18"/>
    </row>
    <row r="4176" spans="9:10">
      <c r="I4176" s="18"/>
      <c r="J4176" s="18"/>
    </row>
    <row r="4177" spans="9:10">
      <c r="I4177" s="18"/>
      <c r="J4177" s="18"/>
    </row>
    <row r="4178" spans="9:10">
      <c r="I4178" s="18"/>
      <c r="J4178" s="18"/>
    </row>
    <row r="4179" spans="9:10">
      <c r="I4179" s="18"/>
      <c r="J4179" s="18"/>
    </row>
    <row r="4180" spans="9:10">
      <c r="I4180" s="18"/>
      <c r="J4180" s="18"/>
    </row>
    <row r="4181" spans="9:10">
      <c r="I4181" s="18"/>
      <c r="J4181" s="18"/>
    </row>
    <row r="4182" spans="9:10">
      <c r="I4182" s="18"/>
      <c r="J4182" s="18"/>
    </row>
    <row r="4183" spans="9:10">
      <c r="I4183" s="18"/>
      <c r="J4183" s="18"/>
    </row>
    <row r="4184" spans="9:10">
      <c r="I4184" s="18"/>
      <c r="J4184" s="18"/>
    </row>
    <row r="4185" spans="9:10">
      <c r="I4185" s="18"/>
      <c r="J4185" s="18"/>
    </row>
    <row r="4186" spans="9:10">
      <c r="I4186" s="18"/>
      <c r="J4186" s="18"/>
    </row>
    <row r="4187" spans="9:10">
      <c r="I4187" s="18"/>
      <c r="J4187" s="18"/>
    </row>
    <row r="4188" spans="9:10">
      <c r="I4188" s="18"/>
      <c r="J4188" s="18"/>
    </row>
    <row r="4189" spans="9:10">
      <c r="I4189" s="18"/>
      <c r="J4189" s="18"/>
    </row>
    <row r="4190" spans="9:10">
      <c r="I4190" s="18"/>
      <c r="J4190" s="18"/>
    </row>
    <row r="4191" spans="9:10">
      <c r="I4191" s="18"/>
      <c r="J4191" s="18"/>
    </row>
    <row r="4192" spans="9:10">
      <c r="I4192" s="18"/>
      <c r="J4192" s="18"/>
    </row>
    <row r="4193" spans="9:10">
      <c r="I4193" s="18"/>
      <c r="J4193" s="18"/>
    </row>
    <row r="4194" spans="9:10">
      <c r="I4194" s="18"/>
      <c r="J4194" s="18"/>
    </row>
    <row r="4195" spans="9:10">
      <c r="I4195" s="18"/>
      <c r="J4195" s="18"/>
    </row>
    <row r="4196" spans="9:10">
      <c r="I4196" s="18"/>
      <c r="J4196" s="18"/>
    </row>
    <row r="4197" spans="9:10">
      <c r="I4197" s="18"/>
      <c r="J4197" s="18"/>
    </row>
    <row r="4198" spans="9:10">
      <c r="I4198" s="18"/>
      <c r="J4198" s="18"/>
    </row>
    <row r="4199" spans="9:10">
      <c r="I4199" s="18"/>
      <c r="J4199" s="18"/>
    </row>
    <row r="4200" spans="9:10">
      <c r="I4200" s="18"/>
      <c r="J4200" s="18"/>
    </row>
    <row r="4201" spans="9:10">
      <c r="I4201" s="18"/>
      <c r="J4201" s="18"/>
    </row>
    <row r="4202" spans="9:10">
      <c r="I4202" s="18"/>
      <c r="J4202" s="18"/>
    </row>
    <row r="4203" spans="9:10">
      <c r="I4203" s="18"/>
      <c r="J4203" s="18"/>
    </row>
    <row r="4204" spans="9:10">
      <c r="I4204" s="18"/>
      <c r="J4204" s="18"/>
    </row>
    <row r="4205" spans="9:10">
      <c r="I4205" s="18"/>
      <c r="J4205" s="18"/>
    </row>
    <row r="4206" spans="9:10">
      <c r="I4206" s="18"/>
      <c r="J4206" s="18"/>
    </row>
    <row r="4207" spans="9:10">
      <c r="I4207" s="18"/>
      <c r="J4207" s="18"/>
    </row>
    <row r="4208" spans="9:10">
      <c r="I4208" s="18"/>
      <c r="J4208" s="18"/>
    </row>
    <row r="4209" spans="9:10">
      <c r="I4209" s="18"/>
      <c r="J4209" s="18"/>
    </row>
    <row r="4210" spans="9:10">
      <c r="I4210" s="18"/>
      <c r="J4210" s="18"/>
    </row>
    <row r="4211" spans="9:10">
      <c r="I4211" s="18"/>
      <c r="J4211" s="18"/>
    </row>
    <row r="4212" spans="9:10">
      <c r="I4212" s="18"/>
      <c r="J4212" s="18"/>
    </row>
    <row r="4213" spans="9:10">
      <c r="I4213" s="18"/>
      <c r="J4213" s="18"/>
    </row>
    <row r="4214" spans="9:10">
      <c r="I4214" s="18"/>
      <c r="J4214" s="18"/>
    </row>
    <row r="4215" spans="9:10">
      <c r="I4215" s="18"/>
      <c r="J4215" s="18"/>
    </row>
    <row r="4216" spans="9:10">
      <c r="I4216" s="18"/>
      <c r="J4216" s="18"/>
    </row>
    <row r="4217" spans="9:10">
      <c r="I4217" s="18"/>
      <c r="J4217" s="18"/>
    </row>
    <row r="4218" spans="9:10">
      <c r="I4218" s="18"/>
      <c r="J4218" s="18"/>
    </row>
    <row r="4219" spans="9:10">
      <c r="I4219" s="18"/>
      <c r="J4219" s="18"/>
    </row>
    <row r="4220" spans="9:10">
      <c r="I4220" s="18"/>
      <c r="J4220" s="18"/>
    </row>
    <row r="4221" spans="9:10">
      <c r="I4221" s="18"/>
      <c r="J4221" s="18"/>
    </row>
    <row r="4222" spans="9:10">
      <c r="I4222" s="18"/>
      <c r="J4222" s="18"/>
    </row>
    <row r="4223" spans="9:10">
      <c r="I4223" s="18"/>
      <c r="J4223" s="18"/>
    </row>
    <row r="4224" spans="9:10">
      <c r="I4224" s="18"/>
      <c r="J4224" s="18"/>
    </row>
    <row r="4225" spans="9:10">
      <c r="I4225" s="18"/>
      <c r="J4225" s="18"/>
    </row>
    <row r="4226" spans="9:10">
      <c r="I4226" s="18"/>
      <c r="J4226" s="18"/>
    </row>
    <row r="4227" spans="9:10">
      <c r="I4227" s="18"/>
      <c r="J4227" s="18"/>
    </row>
    <row r="4228" spans="9:10">
      <c r="I4228" s="18"/>
      <c r="J4228" s="18"/>
    </row>
    <row r="4229" spans="9:10">
      <c r="I4229" s="18"/>
      <c r="J4229" s="18"/>
    </row>
    <row r="4230" spans="9:10">
      <c r="I4230" s="18"/>
      <c r="J4230" s="18"/>
    </row>
    <row r="4231" spans="9:10">
      <c r="I4231" s="18"/>
      <c r="J4231" s="18"/>
    </row>
    <row r="4232" spans="9:10">
      <c r="I4232" s="18"/>
      <c r="J4232" s="18"/>
    </row>
    <row r="4233" spans="9:10">
      <c r="I4233" s="18"/>
      <c r="J4233" s="18"/>
    </row>
    <row r="4234" spans="9:10">
      <c r="I4234" s="18"/>
      <c r="J4234" s="18"/>
    </row>
    <row r="4235" spans="9:10">
      <c r="I4235" s="18"/>
      <c r="J4235" s="18"/>
    </row>
    <row r="4236" spans="9:10">
      <c r="I4236" s="18"/>
      <c r="J4236" s="18"/>
    </row>
    <row r="4237" spans="9:10">
      <c r="I4237" s="18"/>
      <c r="J4237" s="18"/>
    </row>
    <row r="4238" spans="9:10">
      <c r="I4238" s="18"/>
      <c r="J4238" s="18"/>
    </row>
    <row r="4239" spans="9:10">
      <c r="I4239" s="18"/>
      <c r="J4239" s="18"/>
    </row>
    <row r="4240" spans="9:10">
      <c r="I4240" s="18"/>
      <c r="J4240" s="18"/>
    </row>
    <row r="4241" spans="9:10">
      <c r="I4241" s="18"/>
      <c r="J4241" s="18"/>
    </row>
    <row r="4242" spans="9:10">
      <c r="I4242" s="18"/>
      <c r="J4242" s="18"/>
    </row>
    <row r="4243" spans="9:10">
      <c r="I4243" s="18"/>
      <c r="J4243" s="18"/>
    </row>
    <row r="4244" spans="9:10">
      <c r="I4244" s="18"/>
      <c r="J4244" s="18"/>
    </row>
    <row r="4245" spans="9:10">
      <c r="I4245" s="18"/>
      <c r="J4245" s="18"/>
    </row>
    <row r="4246" spans="9:10">
      <c r="I4246" s="18"/>
      <c r="J4246" s="18"/>
    </row>
    <row r="4247" spans="9:10">
      <c r="I4247" s="18"/>
      <c r="J4247" s="18"/>
    </row>
    <row r="4248" spans="9:10">
      <c r="I4248" s="18"/>
      <c r="J4248" s="18"/>
    </row>
    <row r="4249" spans="9:10">
      <c r="I4249" s="18"/>
      <c r="J4249" s="18"/>
    </row>
    <row r="4250" spans="9:10">
      <c r="I4250" s="18"/>
      <c r="J4250" s="18"/>
    </row>
    <row r="4251" spans="9:10">
      <c r="I4251" s="18"/>
      <c r="J4251" s="18"/>
    </row>
    <row r="4252" spans="9:10">
      <c r="I4252" s="18"/>
      <c r="J4252" s="18"/>
    </row>
    <row r="4253" spans="9:10">
      <c r="I4253" s="18"/>
      <c r="J4253" s="18"/>
    </row>
    <row r="4254" spans="9:10">
      <c r="I4254" s="18"/>
      <c r="J4254" s="18"/>
    </row>
    <row r="4255" spans="9:10">
      <c r="I4255" s="18"/>
      <c r="J4255" s="18"/>
    </row>
    <row r="4256" spans="9:10">
      <c r="I4256" s="18"/>
      <c r="J4256" s="18"/>
    </row>
    <row r="4257" spans="9:10">
      <c r="I4257" s="18"/>
      <c r="J4257" s="18"/>
    </row>
    <row r="4258" spans="9:10">
      <c r="I4258" s="18"/>
      <c r="J4258" s="18"/>
    </row>
    <row r="4259" spans="9:10">
      <c r="I4259" s="18"/>
      <c r="J4259" s="18"/>
    </row>
    <row r="4260" spans="9:10">
      <c r="I4260" s="18"/>
      <c r="J4260" s="18"/>
    </row>
    <row r="4261" spans="9:10">
      <c r="I4261" s="18"/>
      <c r="J4261" s="18"/>
    </row>
    <row r="4262" spans="9:10">
      <c r="I4262" s="18"/>
      <c r="J4262" s="18"/>
    </row>
    <row r="4263" spans="9:10">
      <c r="I4263" s="18"/>
      <c r="J4263" s="18"/>
    </row>
    <row r="4264" spans="9:10">
      <c r="I4264" s="18"/>
      <c r="J4264" s="18"/>
    </row>
    <row r="4265" spans="9:10">
      <c r="I4265" s="18"/>
      <c r="J4265" s="18"/>
    </row>
    <row r="4266" spans="9:10">
      <c r="I4266" s="18"/>
      <c r="J4266" s="18"/>
    </row>
    <row r="4267" spans="9:10">
      <c r="I4267" s="18"/>
      <c r="J4267" s="18"/>
    </row>
    <row r="4268" spans="9:10">
      <c r="I4268" s="18"/>
      <c r="J4268" s="18"/>
    </row>
    <row r="4269" spans="9:10">
      <c r="I4269" s="18"/>
      <c r="J4269" s="18"/>
    </row>
    <row r="4270" spans="9:10">
      <c r="I4270" s="18"/>
      <c r="J4270" s="18"/>
    </row>
    <row r="4271" spans="9:10">
      <c r="I4271" s="18"/>
      <c r="J4271" s="18"/>
    </row>
    <row r="4272" spans="9:10">
      <c r="I4272" s="18"/>
      <c r="J4272" s="18"/>
    </row>
    <row r="4273" spans="9:10">
      <c r="I4273" s="18"/>
      <c r="J4273" s="18"/>
    </row>
    <row r="4274" spans="9:10">
      <c r="I4274" s="18"/>
      <c r="J4274" s="18"/>
    </row>
    <row r="4275" spans="9:10">
      <c r="I4275" s="18"/>
      <c r="J4275" s="18"/>
    </row>
    <row r="4276" spans="9:10">
      <c r="I4276" s="18"/>
      <c r="J4276" s="18"/>
    </row>
    <row r="4277" spans="9:10">
      <c r="I4277" s="18"/>
      <c r="J4277" s="18"/>
    </row>
    <row r="4278" spans="9:10">
      <c r="I4278" s="18"/>
      <c r="J4278" s="18"/>
    </row>
    <row r="4279" spans="9:10">
      <c r="I4279" s="18"/>
      <c r="J4279" s="18"/>
    </row>
    <row r="4280" spans="9:10">
      <c r="I4280" s="18"/>
      <c r="J4280" s="18"/>
    </row>
    <row r="4281" spans="9:10">
      <c r="I4281" s="18"/>
      <c r="J4281" s="18"/>
    </row>
    <row r="4282" spans="9:10">
      <c r="I4282" s="18"/>
      <c r="J4282" s="18"/>
    </row>
    <row r="4283" spans="9:10">
      <c r="I4283" s="18"/>
      <c r="J4283" s="18"/>
    </row>
    <row r="4284" spans="9:10">
      <c r="I4284" s="18"/>
      <c r="J4284" s="18"/>
    </row>
    <row r="4285" spans="9:10">
      <c r="I4285" s="18"/>
      <c r="J4285" s="18"/>
    </row>
    <row r="4286" spans="9:10">
      <c r="I4286" s="18"/>
      <c r="J4286" s="18"/>
    </row>
    <row r="4287" spans="9:10">
      <c r="I4287" s="18"/>
      <c r="J4287" s="18"/>
    </row>
    <row r="4288" spans="9:10">
      <c r="I4288" s="18"/>
      <c r="J4288" s="18"/>
    </row>
    <row r="4289" spans="9:10">
      <c r="I4289" s="18"/>
      <c r="J4289" s="18"/>
    </row>
    <row r="4290" spans="9:10">
      <c r="I4290" s="18"/>
      <c r="J4290" s="18"/>
    </row>
    <row r="4291" spans="9:10">
      <c r="I4291" s="18"/>
      <c r="J4291" s="18"/>
    </row>
    <row r="4292" spans="9:10">
      <c r="I4292" s="18"/>
      <c r="J4292" s="18"/>
    </row>
    <row r="4293" spans="9:10">
      <c r="I4293" s="18"/>
      <c r="J4293" s="18"/>
    </row>
    <row r="4294" spans="9:10">
      <c r="I4294" s="18"/>
      <c r="J4294" s="18"/>
    </row>
    <row r="4295" spans="9:10">
      <c r="I4295" s="18"/>
      <c r="J4295" s="18"/>
    </row>
    <row r="4296" spans="9:10">
      <c r="I4296" s="18"/>
      <c r="J4296" s="18"/>
    </row>
    <row r="4297" spans="9:10">
      <c r="I4297" s="18"/>
      <c r="J4297" s="18"/>
    </row>
    <row r="4298" spans="9:10">
      <c r="I4298" s="18"/>
      <c r="J4298" s="18"/>
    </row>
    <row r="4299" spans="9:10">
      <c r="I4299" s="18"/>
      <c r="J4299" s="18"/>
    </row>
    <row r="4300" spans="9:10">
      <c r="I4300" s="18"/>
      <c r="J4300" s="18"/>
    </row>
    <row r="4301" spans="9:10">
      <c r="I4301" s="18"/>
      <c r="J4301" s="18"/>
    </row>
    <row r="4302" spans="9:10">
      <c r="I4302" s="18"/>
      <c r="J4302" s="18"/>
    </row>
    <row r="4303" spans="9:10">
      <c r="I4303" s="18"/>
      <c r="J4303" s="18"/>
    </row>
    <row r="4304" spans="9:10">
      <c r="I4304" s="18"/>
      <c r="J4304" s="18"/>
    </row>
    <row r="4305" spans="9:10">
      <c r="I4305" s="18"/>
      <c r="J4305" s="18"/>
    </row>
    <row r="4306" spans="9:10">
      <c r="I4306" s="18"/>
      <c r="J4306" s="18"/>
    </row>
    <row r="4307" spans="9:10">
      <c r="I4307" s="18"/>
      <c r="J4307" s="18"/>
    </row>
    <row r="4308" spans="9:10">
      <c r="I4308" s="18"/>
      <c r="J4308" s="18"/>
    </row>
    <row r="4309" spans="9:10">
      <c r="I4309" s="18"/>
      <c r="J4309" s="18"/>
    </row>
    <row r="4310" spans="9:10">
      <c r="I4310" s="18"/>
      <c r="J4310" s="18"/>
    </row>
    <row r="4311" spans="9:10">
      <c r="I4311" s="18"/>
      <c r="J4311" s="18"/>
    </row>
    <row r="4312" spans="9:10">
      <c r="I4312" s="18"/>
      <c r="J4312" s="18"/>
    </row>
    <row r="4313" spans="9:10">
      <c r="I4313" s="18"/>
      <c r="J4313" s="18"/>
    </row>
    <row r="4314" spans="9:10">
      <c r="I4314" s="18"/>
      <c r="J4314" s="18"/>
    </row>
    <row r="4315" spans="9:10">
      <c r="I4315" s="18"/>
      <c r="J4315" s="18"/>
    </row>
    <row r="4316" spans="9:10">
      <c r="I4316" s="18"/>
      <c r="J4316" s="18"/>
    </row>
    <row r="4317" spans="9:10">
      <c r="I4317" s="18"/>
      <c r="J4317" s="18"/>
    </row>
    <row r="4318" spans="9:10">
      <c r="I4318" s="18"/>
      <c r="J4318" s="18"/>
    </row>
    <row r="4319" spans="9:10">
      <c r="I4319" s="18"/>
      <c r="J4319" s="18"/>
    </row>
    <row r="4320" spans="9:10">
      <c r="I4320" s="18"/>
      <c r="J4320" s="18"/>
    </row>
    <row r="4321" spans="9:10">
      <c r="I4321" s="18"/>
      <c r="J4321" s="18"/>
    </row>
    <row r="4322" spans="9:10">
      <c r="I4322" s="18"/>
      <c r="J4322" s="18"/>
    </row>
    <row r="4323" spans="9:10">
      <c r="I4323" s="18"/>
      <c r="J4323" s="18"/>
    </row>
    <row r="4324" spans="9:10">
      <c r="I4324" s="18"/>
      <c r="J4324" s="18"/>
    </row>
    <row r="4325" spans="9:10">
      <c r="I4325" s="18"/>
      <c r="J4325" s="18"/>
    </row>
    <row r="4326" spans="9:10">
      <c r="I4326" s="18"/>
      <c r="J4326" s="18"/>
    </row>
    <row r="4327" spans="9:10">
      <c r="I4327" s="18"/>
      <c r="J4327" s="18"/>
    </row>
    <row r="4328" spans="9:10">
      <c r="I4328" s="18"/>
      <c r="J4328" s="18"/>
    </row>
    <row r="4329" spans="9:10">
      <c r="I4329" s="18"/>
      <c r="J4329" s="18"/>
    </row>
    <row r="4330" spans="9:10">
      <c r="I4330" s="18"/>
      <c r="J4330" s="18"/>
    </row>
    <row r="4331" spans="9:10">
      <c r="I4331" s="18"/>
      <c r="J4331" s="18"/>
    </row>
    <row r="4332" spans="9:10">
      <c r="I4332" s="18"/>
      <c r="J4332" s="18"/>
    </row>
    <row r="4333" spans="9:10">
      <c r="I4333" s="18"/>
      <c r="J4333" s="18"/>
    </row>
    <row r="4334" spans="9:10">
      <c r="I4334" s="18"/>
      <c r="J4334" s="18"/>
    </row>
    <row r="4335" spans="9:10">
      <c r="I4335" s="18"/>
      <c r="J4335" s="18"/>
    </row>
    <row r="4336" spans="9:10">
      <c r="I4336" s="18"/>
      <c r="J4336" s="18"/>
    </row>
    <row r="4337" spans="9:10">
      <c r="I4337" s="18"/>
      <c r="J4337" s="18"/>
    </row>
    <row r="4338" spans="9:10">
      <c r="I4338" s="18"/>
      <c r="J4338" s="18"/>
    </row>
    <row r="4339" spans="9:10">
      <c r="I4339" s="18"/>
      <c r="J4339" s="18"/>
    </row>
    <row r="4340" spans="9:10">
      <c r="I4340" s="18"/>
      <c r="J4340" s="18"/>
    </row>
    <row r="4341" spans="9:10">
      <c r="I4341" s="18"/>
      <c r="J4341" s="18"/>
    </row>
    <row r="4342" spans="9:10">
      <c r="I4342" s="18"/>
      <c r="J4342" s="18"/>
    </row>
    <row r="4343" spans="9:10">
      <c r="I4343" s="18"/>
      <c r="J4343" s="18"/>
    </row>
    <row r="4344" spans="9:10">
      <c r="I4344" s="18"/>
      <c r="J4344" s="18"/>
    </row>
    <row r="4345" spans="9:10">
      <c r="I4345" s="18"/>
      <c r="J4345" s="18"/>
    </row>
    <row r="4346" spans="9:10">
      <c r="I4346" s="18"/>
      <c r="J4346" s="18"/>
    </row>
    <row r="4347" spans="9:10">
      <c r="I4347" s="18"/>
      <c r="J4347" s="18"/>
    </row>
    <row r="4348" spans="9:10">
      <c r="I4348" s="18"/>
      <c r="J4348" s="18"/>
    </row>
    <row r="4349" spans="9:10">
      <c r="I4349" s="18"/>
      <c r="J4349" s="18"/>
    </row>
    <row r="4350" spans="9:10">
      <c r="I4350" s="18"/>
      <c r="J4350" s="18"/>
    </row>
    <row r="4351" spans="9:10">
      <c r="I4351" s="18"/>
      <c r="J4351" s="18"/>
    </row>
    <row r="4352" spans="9:10">
      <c r="I4352" s="18"/>
      <c r="J4352" s="18"/>
    </row>
    <row r="4353" spans="9:10">
      <c r="I4353" s="18"/>
      <c r="J4353" s="18"/>
    </row>
    <row r="4354" spans="9:10">
      <c r="I4354" s="18"/>
      <c r="J4354" s="18"/>
    </row>
    <row r="4355" spans="9:10">
      <c r="I4355" s="18"/>
      <c r="J4355" s="18"/>
    </row>
    <row r="4356" spans="9:10">
      <c r="I4356" s="18"/>
      <c r="J4356" s="18"/>
    </row>
    <row r="4357" spans="9:10">
      <c r="I4357" s="18"/>
      <c r="J4357" s="18"/>
    </row>
    <row r="4358" spans="9:10">
      <c r="I4358" s="18"/>
      <c r="J4358" s="18"/>
    </row>
    <row r="4359" spans="9:10">
      <c r="I4359" s="18"/>
      <c r="J4359" s="18"/>
    </row>
    <row r="4360" spans="9:10">
      <c r="I4360" s="18"/>
      <c r="J4360" s="18"/>
    </row>
    <row r="4361" spans="9:10">
      <c r="I4361" s="18"/>
      <c r="J4361" s="18"/>
    </row>
    <row r="4362" spans="9:10">
      <c r="I4362" s="18"/>
      <c r="J4362" s="18"/>
    </row>
    <row r="4363" spans="9:10">
      <c r="I4363" s="18"/>
      <c r="J4363" s="18"/>
    </row>
    <row r="4364" spans="9:10">
      <c r="I4364" s="18"/>
      <c r="J4364" s="18"/>
    </row>
    <row r="4365" spans="9:10">
      <c r="I4365" s="18"/>
      <c r="J4365" s="18"/>
    </row>
    <row r="4366" spans="9:10">
      <c r="I4366" s="18"/>
      <c r="J4366" s="18"/>
    </row>
    <row r="4367" spans="9:10">
      <c r="I4367" s="18"/>
      <c r="J4367" s="18"/>
    </row>
    <row r="4368" spans="9:10">
      <c r="I4368" s="18"/>
      <c r="J4368" s="18"/>
    </row>
    <row r="4369" spans="9:10">
      <c r="I4369" s="18"/>
      <c r="J4369" s="18"/>
    </row>
    <row r="4370" spans="9:10">
      <c r="I4370" s="18"/>
      <c r="J4370" s="18"/>
    </row>
    <row r="4371" spans="9:10">
      <c r="I4371" s="18"/>
      <c r="J4371" s="18"/>
    </row>
    <row r="4372" spans="9:10">
      <c r="I4372" s="18"/>
      <c r="J4372" s="18"/>
    </row>
    <row r="4373" spans="9:10">
      <c r="I4373" s="18"/>
      <c r="J4373" s="18"/>
    </row>
    <row r="4374" spans="9:10">
      <c r="I4374" s="18"/>
      <c r="J4374" s="18"/>
    </row>
    <row r="4375" spans="9:10">
      <c r="I4375" s="18"/>
      <c r="J4375" s="18"/>
    </row>
    <row r="4376" spans="9:10">
      <c r="I4376" s="18"/>
      <c r="J4376" s="18"/>
    </row>
    <row r="4377" spans="9:10">
      <c r="I4377" s="18"/>
      <c r="J4377" s="18"/>
    </row>
    <row r="4378" spans="9:10">
      <c r="I4378" s="18"/>
      <c r="J4378" s="18"/>
    </row>
    <row r="4379" spans="9:10">
      <c r="I4379" s="18"/>
      <c r="J4379" s="18"/>
    </row>
    <row r="4380" spans="9:10">
      <c r="I4380" s="18"/>
      <c r="J4380" s="18"/>
    </row>
    <row r="4381" spans="9:10">
      <c r="I4381" s="18"/>
      <c r="J4381" s="18"/>
    </row>
    <row r="4382" spans="9:10">
      <c r="I4382" s="18"/>
      <c r="J4382" s="18"/>
    </row>
    <row r="4383" spans="9:10">
      <c r="I4383" s="18"/>
      <c r="J4383" s="18"/>
    </row>
    <row r="4384" spans="9:10">
      <c r="I4384" s="18"/>
      <c r="J4384" s="18"/>
    </row>
    <row r="4385" spans="9:10">
      <c r="I4385" s="18"/>
      <c r="J4385" s="18"/>
    </row>
    <row r="4386" spans="9:10">
      <c r="I4386" s="18"/>
      <c r="J4386" s="18"/>
    </row>
    <row r="4387" spans="9:10">
      <c r="I4387" s="18"/>
      <c r="J4387" s="18"/>
    </row>
    <row r="4388" spans="9:10">
      <c r="I4388" s="18"/>
      <c r="J4388" s="18"/>
    </row>
    <row r="4389" spans="9:10">
      <c r="I4389" s="18"/>
      <c r="J4389" s="18"/>
    </row>
    <row r="4390" spans="9:10">
      <c r="I4390" s="18"/>
      <c r="J4390" s="18"/>
    </row>
    <row r="4391" spans="9:10">
      <c r="I4391" s="18"/>
      <c r="J4391" s="18"/>
    </row>
    <row r="4392" spans="9:10">
      <c r="I4392" s="18"/>
      <c r="J4392" s="18"/>
    </row>
    <row r="4393" spans="9:10">
      <c r="I4393" s="18"/>
      <c r="J4393" s="18"/>
    </row>
    <row r="4394" spans="9:10">
      <c r="I4394" s="18"/>
      <c r="J4394" s="18"/>
    </row>
    <row r="4395" spans="9:10">
      <c r="I4395" s="18"/>
      <c r="J4395" s="18"/>
    </row>
    <row r="4396" spans="9:10">
      <c r="I4396" s="18"/>
      <c r="J4396" s="18"/>
    </row>
    <row r="4397" spans="9:10">
      <c r="I4397" s="18"/>
      <c r="J4397" s="18"/>
    </row>
    <row r="4398" spans="9:10">
      <c r="I4398" s="18"/>
      <c r="J4398" s="18"/>
    </row>
    <row r="4399" spans="9:10">
      <c r="I4399" s="18"/>
      <c r="J4399" s="18"/>
    </row>
    <row r="4400" spans="9:10">
      <c r="I4400" s="18"/>
      <c r="J4400" s="18"/>
    </row>
    <row r="4401" spans="9:10">
      <c r="I4401" s="18"/>
      <c r="J4401" s="18"/>
    </row>
    <row r="4402" spans="9:10">
      <c r="I4402" s="18"/>
      <c r="J4402" s="18"/>
    </row>
    <row r="4403" spans="9:10">
      <c r="I4403" s="18"/>
      <c r="J4403" s="18"/>
    </row>
    <row r="4404" spans="9:10">
      <c r="I4404" s="18"/>
      <c r="J4404" s="18"/>
    </row>
    <row r="4405" spans="9:10">
      <c r="I4405" s="18"/>
      <c r="J4405" s="18"/>
    </row>
    <row r="4406" spans="9:10">
      <c r="I4406" s="18"/>
      <c r="J4406" s="18"/>
    </row>
    <row r="4407" spans="9:10">
      <c r="I4407" s="18"/>
      <c r="J4407" s="18"/>
    </row>
    <row r="4408" spans="9:10">
      <c r="I4408" s="18"/>
      <c r="J4408" s="18"/>
    </row>
    <row r="4409" spans="9:10">
      <c r="I4409" s="18"/>
      <c r="J4409" s="18"/>
    </row>
    <row r="4410" spans="9:10">
      <c r="I4410" s="18"/>
      <c r="J4410" s="18"/>
    </row>
    <row r="4411" spans="9:10">
      <c r="I4411" s="18"/>
      <c r="J4411" s="18"/>
    </row>
    <row r="4412" spans="9:10">
      <c r="I4412" s="18"/>
      <c r="J4412" s="18"/>
    </row>
    <row r="4413" spans="9:10">
      <c r="I4413" s="18"/>
      <c r="J4413" s="18"/>
    </row>
    <row r="4414" spans="9:10">
      <c r="I4414" s="18"/>
      <c r="J4414" s="18"/>
    </row>
    <row r="4415" spans="9:10">
      <c r="I4415" s="18"/>
      <c r="J4415" s="18"/>
    </row>
    <row r="4416" spans="9:10">
      <c r="I4416" s="18"/>
      <c r="J4416" s="18"/>
    </row>
    <row r="4417" spans="9:10">
      <c r="I4417" s="18"/>
      <c r="J4417" s="18"/>
    </row>
    <row r="4418" spans="9:10">
      <c r="I4418" s="18"/>
      <c r="J4418" s="18"/>
    </row>
    <row r="4419" spans="9:10">
      <c r="I4419" s="18"/>
      <c r="J4419" s="18"/>
    </row>
    <row r="4420" spans="9:10">
      <c r="I4420" s="18"/>
      <c r="J4420" s="18"/>
    </row>
    <row r="4421" spans="9:10">
      <c r="I4421" s="18"/>
      <c r="J4421" s="18"/>
    </row>
    <row r="4422" spans="9:10">
      <c r="I4422" s="18"/>
      <c r="J4422" s="18"/>
    </row>
    <row r="4423" spans="9:10">
      <c r="I4423" s="18"/>
      <c r="J4423" s="18"/>
    </row>
    <row r="4424" spans="9:10">
      <c r="I4424" s="18"/>
      <c r="J4424" s="18"/>
    </row>
    <row r="4425" spans="9:10">
      <c r="I4425" s="18"/>
      <c r="J4425" s="18"/>
    </row>
    <row r="4426" spans="9:10">
      <c r="I4426" s="18"/>
      <c r="J4426" s="18"/>
    </row>
    <row r="4427" spans="9:10">
      <c r="I4427" s="18"/>
      <c r="J4427" s="18"/>
    </row>
    <row r="4428" spans="9:10">
      <c r="I4428" s="18"/>
      <c r="J4428" s="18"/>
    </row>
    <row r="4429" spans="9:10">
      <c r="I4429" s="18"/>
      <c r="J4429" s="18"/>
    </row>
    <row r="4430" spans="9:10">
      <c r="I4430" s="18"/>
      <c r="J4430" s="18"/>
    </row>
    <row r="4431" spans="9:10">
      <c r="I4431" s="18"/>
      <c r="J4431" s="18"/>
    </row>
    <row r="4432" spans="9:10">
      <c r="I4432" s="18"/>
      <c r="J4432" s="18"/>
    </row>
    <row r="4433" spans="9:10">
      <c r="I4433" s="18"/>
      <c r="J4433" s="18"/>
    </row>
    <row r="4434" spans="9:10">
      <c r="I4434" s="18"/>
      <c r="J4434" s="18"/>
    </row>
    <row r="4435" spans="9:10">
      <c r="I4435" s="18"/>
      <c r="J4435" s="18"/>
    </row>
    <row r="4436" spans="9:10">
      <c r="I4436" s="18"/>
      <c r="J4436" s="18"/>
    </row>
    <row r="4437" spans="9:10">
      <c r="I4437" s="18"/>
      <c r="J4437" s="18"/>
    </row>
    <row r="4438" spans="9:10">
      <c r="I4438" s="18"/>
      <c r="J4438" s="18"/>
    </row>
    <row r="4439" spans="9:10">
      <c r="I4439" s="18"/>
      <c r="J4439" s="18"/>
    </row>
    <row r="4440" spans="9:10">
      <c r="I4440" s="18"/>
      <c r="J4440" s="18"/>
    </row>
    <row r="4441" spans="9:10">
      <c r="I4441" s="18"/>
      <c r="J4441" s="18"/>
    </row>
    <row r="4442" spans="9:10">
      <c r="I4442" s="18"/>
      <c r="J4442" s="18"/>
    </row>
    <row r="4443" spans="9:10">
      <c r="I4443" s="18"/>
      <c r="J4443" s="18"/>
    </row>
    <row r="4444" spans="9:10">
      <c r="I4444" s="18"/>
      <c r="J4444" s="18"/>
    </row>
    <row r="4445" spans="9:10">
      <c r="I4445" s="18"/>
      <c r="J4445" s="18"/>
    </row>
    <row r="4446" spans="9:10">
      <c r="I4446" s="18"/>
      <c r="J4446" s="18"/>
    </row>
    <row r="4447" spans="9:10">
      <c r="I4447" s="18"/>
      <c r="J4447" s="18"/>
    </row>
    <row r="4448" spans="9:10">
      <c r="I4448" s="18"/>
      <c r="J4448" s="18"/>
    </row>
    <row r="4449" spans="9:10">
      <c r="I4449" s="18"/>
      <c r="J4449" s="18"/>
    </row>
    <row r="4450" spans="9:10">
      <c r="I4450" s="18"/>
      <c r="J4450" s="18"/>
    </row>
    <row r="4451" spans="9:10">
      <c r="I4451" s="18"/>
      <c r="J4451" s="18"/>
    </row>
    <row r="4452" spans="9:10">
      <c r="I4452" s="18"/>
      <c r="J4452" s="18"/>
    </row>
    <row r="4453" spans="9:10">
      <c r="I4453" s="18"/>
      <c r="J4453" s="18"/>
    </row>
    <row r="4454" spans="9:10">
      <c r="I4454" s="18"/>
      <c r="J4454" s="18"/>
    </row>
    <row r="4455" spans="9:10">
      <c r="I4455" s="18"/>
      <c r="J4455" s="18"/>
    </row>
    <row r="4456" spans="9:10">
      <c r="I4456" s="18"/>
      <c r="J4456" s="18"/>
    </row>
    <row r="4457" spans="9:10">
      <c r="I4457" s="18"/>
      <c r="J4457" s="18"/>
    </row>
    <row r="4458" spans="9:10">
      <c r="I4458" s="18"/>
      <c r="J4458" s="18"/>
    </row>
    <row r="4459" spans="9:10">
      <c r="I4459" s="18"/>
      <c r="J4459" s="18"/>
    </row>
    <row r="4460" spans="9:10">
      <c r="I4460" s="18"/>
      <c r="J4460" s="18"/>
    </row>
    <row r="4461" spans="9:10">
      <c r="I4461" s="18"/>
      <c r="J4461" s="18"/>
    </row>
    <row r="4462" spans="9:10">
      <c r="I4462" s="18"/>
      <c r="J4462" s="18"/>
    </row>
    <row r="4463" spans="9:10">
      <c r="I4463" s="18"/>
      <c r="J4463" s="18"/>
    </row>
    <row r="4464" spans="9:10">
      <c r="I4464" s="18"/>
      <c r="J4464" s="18"/>
    </row>
    <row r="4465" spans="9:10">
      <c r="I4465" s="18"/>
      <c r="J4465" s="18"/>
    </row>
    <row r="4466" spans="9:10">
      <c r="I4466" s="18"/>
      <c r="J4466" s="18"/>
    </row>
    <row r="4467" spans="9:10">
      <c r="I4467" s="18"/>
      <c r="J4467" s="18"/>
    </row>
    <row r="4468" spans="9:10">
      <c r="I4468" s="18"/>
      <c r="J4468" s="18"/>
    </row>
    <row r="4469" spans="9:10">
      <c r="I4469" s="18"/>
      <c r="J4469" s="18"/>
    </row>
    <row r="4470" spans="9:10">
      <c r="I4470" s="18"/>
      <c r="J4470" s="18"/>
    </row>
    <row r="4471" spans="9:10">
      <c r="I4471" s="18"/>
      <c r="J4471" s="18"/>
    </row>
    <row r="4472" spans="9:10">
      <c r="I4472" s="18"/>
      <c r="J4472" s="18"/>
    </row>
    <row r="4473" spans="9:10">
      <c r="I4473" s="18"/>
      <c r="J4473" s="18"/>
    </row>
    <row r="4474" spans="9:10">
      <c r="I4474" s="18"/>
      <c r="J4474" s="18"/>
    </row>
    <row r="4475" spans="9:10">
      <c r="I4475" s="18"/>
      <c r="J4475" s="18"/>
    </row>
    <row r="4476" spans="9:10">
      <c r="I4476" s="18"/>
      <c r="J4476" s="18"/>
    </row>
    <row r="4477" spans="9:10">
      <c r="I4477" s="18"/>
      <c r="J4477" s="18"/>
    </row>
    <row r="4478" spans="9:10">
      <c r="I4478" s="18"/>
      <c r="J4478" s="18"/>
    </row>
    <row r="4479" spans="9:10">
      <c r="I4479" s="18"/>
      <c r="J4479" s="18"/>
    </row>
    <row r="4480" spans="9:10">
      <c r="I4480" s="18"/>
      <c r="J4480" s="18"/>
    </row>
    <row r="4481" spans="9:10">
      <c r="I4481" s="18"/>
      <c r="J4481" s="18"/>
    </row>
    <row r="4482" spans="9:10">
      <c r="I4482" s="18"/>
      <c r="J4482" s="18"/>
    </row>
    <row r="4483" spans="9:10">
      <c r="I4483" s="18"/>
      <c r="J4483" s="18"/>
    </row>
    <row r="4484" spans="9:10">
      <c r="I4484" s="18"/>
      <c r="J4484" s="18"/>
    </row>
    <row r="4485" spans="9:10">
      <c r="I4485" s="18"/>
      <c r="J4485" s="18"/>
    </row>
    <row r="4486" spans="9:10">
      <c r="I4486" s="18"/>
      <c r="J4486" s="18"/>
    </row>
    <row r="4487" spans="9:10">
      <c r="I4487" s="18"/>
      <c r="J4487" s="18"/>
    </row>
    <row r="4488" spans="9:10">
      <c r="I4488" s="18"/>
      <c r="J4488" s="18"/>
    </row>
    <row r="4489" spans="9:10">
      <c r="I4489" s="18"/>
      <c r="J4489" s="18"/>
    </row>
    <row r="4490" spans="9:10">
      <c r="I4490" s="18"/>
      <c r="J4490" s="18"/>
    </row>
    <row r="4491" spans="9:10">
      <c r="I4491" s="18"/>
      <c r="J4491" s="18"/>
    </row>
    <row r="4492" spans="9:10">
      <c r="I4492" s="18"/>
      <c r="J4492" s="18"/>
    </row>
    <row r="4493" spans="9:10">
      <c r="I4493" s="18"/>
      <c r="J4493" s="18"/>
    </row>
    <row r="4494" spans="9:10">
      <c r="I4494" s="18"/>
      <c r="J4494" s="18"/>
    </row>
    <row r="4495" spans="9:10">
      <c r="I4495" s="18"/>
      <c r="J4495" s="18"/>
    </row>
    <row r="4496" spans="9:10">
      <c r="I4496" s="18"/>
      <c r="J4496" s="18"/>
    </row>
    <row r="4497" spans="9:10">
      <c r="I4497" s="18"/>
      <c r="J4497" s="18"/>
    </row>
    <row r="4498" spans="9:10">
      <c r="I4498" s="18"/>
      <c r="J4498" s="18"/>
    </row>
    <row r="4499" spans="9:10">
      <c r="I4499" s="18"/>
      <c r="J4499" s="18"/>
    </row>
    <row r="4500" spans="9:10">
      <c r="I4500" s="18"/>
      <c r="J4500" s="18"/>
    </row>
    <row r="4501" spans="9:10">
      <c r="I4501" s="18"/>
      <c r="J4501" s="18"/>
    </row>
    <row r="4502" spans="9:10">
      <c r="I4502" s="18"/>
      <c r="J4502" s="18"/>
    </row>
    <row r="4503" spans="9:10">
      <c r="I4503" s="18"/>
      <c r="J4503" s="18"/>
    </row>
    <row r="4504" spans="9:10">
      <c r="I4504" s="18"/>
      <c r="J4504" s="18"/>
    </row>
    <row r="4505" spans="9:10">
      <c r="I4505" s="18"/>
      <c r="J4505" s="18"/>
    </row>
    <row r="4506" spans="9:10">
      <c r="I4506" s="18"/>
      <c r="J4506" s="18"/>
    </row>
    <row r="4507" spans="9:10">
      <c r="I4507" s="18"/>
      <c r="J4507" s="18"/>
    </row>
    <row r="4508" spans="9:10">
      <c r="I4508" s="18"/>
      <c r="J4508" s="18"/>
    </row>
    <row r="4509" spans="9:10">
      <c r="I4509" s="18"/>
      <c r="J4509" s="18"/>
    </row>
    <row r="4510" spans="9:10">
      <c r="I4510" s="18"/>
      <c r="J4510" s="18"/>
    </row>
    <row r="4511" spans="9:10">
      <c r="I4511" s="18"/>
      <c r="J4511" s="18"/>
    </row>
    <row r="4512" spans="9:10">
      <c r="I4512" s="18"/>
      <c r="J4512" s="18"/>
    </row>
    <row r="4513" spans="9:10">
      <c r="I4513" s="18"/>
      <c r="J4513" s="18"/>
    </row>
    <row r="4514" spans="9:10">
      <c r="I4514" s="18"/>
      <c r="J4514" s="18"/>
    </row>
    <row r="4515" spans="9:10">
      <c r="I4515" s="18"/>
      <c r="J4515" s="18"/>
    </row>
    <row r="4516" spans="9:10">
      <c r="I4516" s="18"/>
      <c r="J4516" s="18"/>
    </row>
    <row r="4517" spans="9:10">
      <c r="I4517" s="18"/>
      <c r="J4517" s="18"/>
    </row>
    <row r="4518" spans="9:10">
      <c r="I4518" s="18"/>
      <c r="J4518" s="18"/>
    </row>
    <row r="4519" spans="9:10">
      <c r="I4519" s="18"/>
      <c r="J4519" s="18"/>
    </row>
    <row r="4520" spans="9:10">
      <c r="I4520" s="18"/>
      <c r="J4520" s="18"/>
    </row>
    <row r="4521" spans="9:10">
      <c r="I4521" s="18"/>
      <c r="J4521" s="18"/>
    </row>
    <row r="4522" spans="9:10">
      <c r="I4522" s="18"/>
      <c r="J4522" s="18"/>
    </row>
    <row r="4523" spans="9:10">
      <c r="I4523" s="18"/>
      <c r="J4523" s="18"/>
    </row>
    <row r="4524" spans="9:10">
      <c r="I4524" s="18"/>
      <c r="J4524" s="18"/>
    </row>
    <row r="4525" spans="9:10">
      <c r="I4525" s="18"/>
      <c r="J4525" s="18"/>
    </row>
    <row r="4526" spans="9:10">
      <c r="I4526" s="18"/>
      <c r="J4526" s="18"/>
    </row>
    <row r="4527" spans="9:10">
      <c r="I4527" s="18"/>
      <c r="J4527" s="18"/>
    </row>
    <row r="4528" spans="9:10">
      <c r="I4528" s="18"/>
      <c r="J4528" s="18"/>
    </row>
    <row r="4529" spans="9:10">
      <c r="I4529" s="18"/>
      <c r="J4529" s="18"/>
    </row>
    <row r="4530" spans="9:10">
      <c r="I4530" s="18"/>
      <c r="J4530" s="18"/>
    </row>
    <row r="4531" spans="9:10">
      <c r="I4531" s="18"/>
      <c r="J4531" s="18"/>
    </row>
    <row r="4532" spans="9:10">
      <c r="I4532" s="18"/>
      <c r="J4532" s="18"/>
    </row>
    <row r="4533" spans="9:10">
      <c r="I4533" s="18"/>
      <c r="J4533" s="18"/>
    </row>
    <row r="4534" spans="9:10">
      <c r="I4534" s="18"/>
      <c r="J4534" s="18"/>
    </row>
    <row r="4535" spans="9:10">
      <c r="I4535" s="18"/>
      <c r="J4535" s="18"/>
    </row>
    <row r="4536" spans="9:10">
      <c r="I4536" s="18"/>
      <c r="J4536" s="18"/>
    </row>
    <row r="4537" spans="9:10">
      <c r="I4537" s="18"/>
      <c r="J4537" s="18"/>
    </row>
    <row r="4538" spans="9:10">
      <c r="I4538" s="18"/>
      <c r="J4538" s="18"/>
    </row>
    <row r="4539" spans="9:10">
      <c r="I4539" s="18"/>
      <c r="J4539" s="18"/>
    </row>
    <row r="4540" spans="9:10">
      <c r="I4540" s="18"/>
      <c r="J4540" s="18"/>
    </row>
    <row r="4541" spans="9:10">
      <c r="I4541" s="18"/>
      <c r="J4541" s="18"/>
    </row>
    <row r="4542" spans="9:10">
      <c r="I4542" s="18"/>
      <c r="J4542" s="18"/>
    </row>
    <row r="4543" spans="9:10">
      <c r="I4543" s="18"/>
      <c r="J4543" s="18"/>
    </row>
    <row r="4544" spans="9:10">
      <c r="I4544" s="18"/>
      <c r="J4544" s="18"/>
    </row>
    <row r="4545" spans="9:10">
      <c r="I4545" s="18"/>
      <c r="J4545" s="18"/>
    </row>
    <row r="4546" spans="9:10">
      <c r="I4546" s="18"/>
      <c r="J4546" s="18"/>
    </row>
    <row r="4547" spans="9:10">
      <c r="I4547" s="18"/>
      <c r="J4547" s="18"/>
    </row>
    <row r="4548" spans="9:10">
      <c r="I4548" s="18"/>
      <c r="J4548" s="18"/>
    </row>
    <row r="4549" spans="9:10">
      <c r="I4549" s="18"/>
      <c r="J4549" s="18"/>
    </row>
    <row r="4550" spans="9:10">
      <c r="I4550" s="18"/>
      <c r="J4550" s="18"/>
    </row>
    <row r="4551" spans="9:10">
      <c r="I4551" s="18"/>
      <c r="J4551" s="18"/>
    </row>
    <row r="4552" spans="9:10">
      <c r="I4552" s="18"/>
      <c r="J4552" s="18"/>
    </row>
    <row r="4553" spans="9:10">
      <c r="I4553" s="18"/>
      <c r="J4553" s="18"/>
    </row>
    <row r="4554" spans="9:10">
      <c r="I4554" s="18"/>
      <c r="J4554" s="18"/>
    </row>
    <row r="4555" spans="9:10">
      <c r="I4555" s="18"/>
      <c r="J4555" s="18"/>
    </row>
    <row r="4556" spans="9:10">
      <c r="I4556" s="18"/>
      <c r="J4556" s="18"/>
    </row>
    <row r="4557" spans="9:10">
      <c r="I4557" s="18"/>
      <c r="J4557" s="18"/>
    </row>
    <row r="4558" spans="9:10">
      <c r="I4558" s="18"/>
      <c r="J4558" s="18"/>
    </row>
    <row r="4559" spans="9:10">
      <c r="I4559" s="18"/>
      <c r="J4559" s="18"/>
    </row>
    <row r="4560" spans="9:10">
      <c r="I4560" s="18"/>
      <c r="J4560" s="18"/>
    </row>
    <row r="4561" spans="9:10">
      <c r="I4561" s="18"/>
      <c r="J4561" s="18"/>
    </row>
    <row r="4562" spans="9:10">
      <c r="I4562" s="18"/>
      <c r="J4562" s="18"/>
    </row>
    <row r="4563" spans="9:10">
      <c r="I4563" s="18"/>
      <c r="J4563" s="18"/>
    </row>
    <row r="4564" spans="9:10">
      <c r="I4564" s="18"/>
      <c r="J4564" s="18"/>
    </row>
    <row r="4565" spans="9:10">
      <c r="I4565" s="18"/>
      <c r="J4565" s="18"/>
    </row>
    <row r="4566" spans="9:10">
      <c r="I4566" s="18"/>
      <c r="J4566" s="18"/>
    </row>
    <row r="4567" spans="9:10">
      <c r="I4567" s="18"/>
      <c r="J4567" s="18"/>
    </row>
    <row r="4568" spans="9:10">
      <c r="I4568" s="18"/>
      <c r="J4568" s="18"/>
    </row>
    <row r="4569" spans="9:10">
      <c r="I4569" s="18"/>
      <c r="J4569" s="18"/>
    </row>
    <row r="4570" spans="9:10">
      <c r="I4570" s="18"/>
      <c r="J4570" s="18"/>
    </row>
    <row r="4571" spans="9:10">
      <c r="I4571" s="18"/>
      <c r="J4571" s="18"/>
    </row>
    <row r="4572" spans="9:10">
      <c r="I4572" s="18"/>
      <c r="J4572" s="18"/>
    </row>
    <row r="4573" spans="9:10">
      <c r="I4573" s="18"/>
      <c r="J4573" s="18"/>
    </row>
    <row r="4574" spans="9:10">
      <c r="I4574" s="18"/>
      <c r="J4574" s="18"/>
    </row>
    <row r="4575" spans="9:10">
      <c r="I4575" s="18"/>
      <c r="J4575" s="18"/>
    </row>
    <row r="4576" spans="9:10">
      <c r="I4576" s="18"/>
      <c r="J4576" s="18"/>
    </row>
    <row r="4577" spans="9:10">
      <c r="I4577" s="18"/>
      <c r="J4577" s="18"/>
    </row>
    <row r="4578" spans="9:10">
      <c r="I4578" s="18"/>
      <c r="J4578" s="18"/>
    </row>
    <row r="4579" spans="9:10">
      <c r="I4579" s="18"/>
      <c r="J4579" s="18"/>
    </row>
    <row r="4580" spans="9:10">
      <c r="I4580" s="18"/>
      <c r="J4580" s="18"/>
    </row>
    <row r="4581" spans="9:10">
      <c r="I4581" s="18"/>
      <c r="J4581" s="18"/>
    </row>
    <row r="4582" spans="9:10">
      <c r="I4582" s="18"/>
      <c r="J4582" s="18"/>
    </row>
    <row r="4583" spans="9:10">
      <c r="I4583" s="18"/>
      <c r="J4583" s="18"/>
    </row>
    <row r="4584" spans="9:10">
      <c r="I4584" s="18"/>
      <c r="J4584" s="18"/>
    </row>
    <row r="4585" spans="9:10">
      <c r="I4585" s="18"/>
      <c r="J4585" s="18"/>
    </row>
    <row r="4586" spans="9:10">
      <c r="I4586" s="18"/>
      <c r="J4586" s="18"/>
    </row>
    <row r="4587" spans="9:10">
      <c r="I4587" s="18"/>
      <c r="J4587" s="18"/>
    </row>
    <row r="4588" spans="9:10">
      <c r="I4588" s="18"/>
      <c r="J4588" s="18"/>
    </row>
    <row r="4589" spans="9:10">
      <c r="I4589" s="18"/>
      <c r="J4589" s="18"/>
    </row>
    <row r="4590" spans="9:10">
      <c r="I4590" s="18"/>
      <c r="J4590" s="18"/>
    </row>
    <row r="4591" spans="9:10">
      <c r="I4591" s="18"/>
      <c r="J4591" s="18"/>
    </row>
    <row r="4592" spans="9:10">
      <c r="I4592" s="18"/>
      <c r="J4592" s="18"/>
    </row>
    <row r="4593" spans="9:10">
      <c r="I4593" s="18"/>
      <c r="J4593" s="18"/>
    </row>
    <row r="4594" spans="9:10">
      <c r="I4594" s="18"/>
      <c r="J4594" s="18"/>
    </row>
    <row r="4595" spans="9:10">
      <c r="I4595" s="18"/>
      <c r="J4595" s="18"/>
    </row>
    <row r="4596" spans="9:10">
      <c r="I4596" s="18"/>
      <c r="J4596" s="18"/>
    </row>
    <row r="4597" spans="9:10">
      <c r="I4597" s="18"/>
      <c r="J4597" s="18"/>
    </row>
    <row r="4598" spans="9:10">
      <c r="I4598" s="18"/>
      <c r="J4598" s="18"/>
    </row>
    <row r="4599" spans="9:10">
      <c r="I4599" s="18"/>
      <c r="J4599" s="18"/>
    </row>
    <row r="4600" spans="9:10">
      <c r="I4600" s="18"/>
      <c r="J4600" s="18"/>
    </row>
    <row r="4601" spans="9:10">
      <c r="I4601" s="18"/>
      <c r="J4601" s="18"/>
    </row>
    <row r="4602" spans="9:10">
      <c r="I4602" s="18"/>
      <c r="J4602" s="18"/>
    </row>
    <row r="4603" spans="9:10">
      <c r="I4603" s="18"/>
      <c r="J4603" s="18"/>
    </row>
    <row r="4604" spans="9:10">
      <c r="I4604" s="18"/>
      <c r="J4604" s="18"/>
    </row>
    <row r="4605" spans="9:10">
      <c r="I4605" s="18"/>
      <c r="J4605" s="18"/>
    </row>
    <row r="4606" spans="9:10">
      <c r="I4606" s="18"/>
      <c r="J4606" s="18"/>
    </row>
    <row r="4607" spans="9:10">
      <c r="I4607" s="18"/>
      <c r="J4607" s="18"/>
    </row>
    <row r="4608" spans="9:10">
      <c r="I4608" s="18"/>
      <c r="J4608" s="18"/>
    </row>
    <row r="4609" spans="9:10">
      <c r="I4609" s="18"/>
      <c r="J4609" s="18"/>
    </row>
    <row r="4610" spans="9:10">
      <c r="I4610" s="18"/>
      <c r="J4610" s="18"/>
    </row>
    <row r="4611" spans="9:10">
      <c r="I4611" s="18"/>
      <c r="J4611" s="18"/>
    </row>
    <row r="4612" spans="9:10">
      <c r="I4612" s="18"/>
      <c r="J4612" s="18"/>
    </row>
    <row r="4613" spans="9:10">
      <c r="I4613" s="18"/>
      <c r="J4613" s="18"/>
    </row>
    <row r="4614" spans="9:10">
      <c r="I4614" s="18"/>
      <c r="J4614" s="18"/>
    </row>
    <row r="4615" spans="9:10">
      <c r="I4615" s="18"/>
      <c r="J4615" s="18"/>
    </row>
    <row r="4616" spans="9:10">
      <c r="I4616" s="18"/>
      <c r="J4616" s="18"/>
    </row>
    <row r="4617" spans="9:10">
      <c r="I4617" s="18"/>
      <c r="J4617" s="18"/>
    </row>
    <row r="4618" spans="9:10">
      <c r="I4618" s="18"/>
      <c r="J4618" s="18"/>
    </row>
    <row r="4619" spans="9:10">
      <c r="I4619" s="18"/>
      <c r="J4619" s="18"/>
    </row>
    <row r="4620" spans="9:10">
      <c r="I4620" s="18"/>
      <c r="J4620" s="18"/>
    </row>
    <row r="4621" spans="9:10">
      <c r="I4621" s="18"/>
      <c r="J4621" s="18"/>
    </row>
    <row r="4622" spans="9:10">
      <c r="I4622" s="18"/>
      <c r="J4622" s="18"/>
    </row>
    <row r="4623" spans="9:10">
      <c r="I4623" s="18"/>
      <c r="J4623" s="18"/>
    </row>
    <row r="4624" spans="9:10">
      <c r="I4624" s="18"/>
      <c r="J4624" s="18"/>
    </row>
    <row r="4625" spans="9:10">
      <c r="I4625" s="18"/>
      <c r="J4625" s="18"/>
    </row>
    <row r="4626" spans="9:10">
      <c r="I4626" s="18"/>
      <c r="J4626" s="18"/>
    </row>
    <row r="4627" spans="9:10">
      <c r="I4627" s="18"/>
      <c r="J4627" s="18"/>
    </row>
    <row r="4628" spans="9:10">
      <c r="I4628" s="18"/>
      <c r="J4628" s="18"/>
    </row>
    <row r="4629" spans="9:10">
      <c r="I4629" s="18"/>
      <c r="J4629" s="18"/>
    </row>
    <row r="4630" spans="9:10">
      <c r="I4630" s="18"/>
      <c r="J4630" s="18"/>
    </row>
    <row r="4631" spans="9:10">
      <c r="I4631" s="18"/>
      <c r="J4631" s="18"/>
    </row>
    <row r="4632" spans="9:10">
      <c r="I4632" s="18"/>
      <c r="J4632" s="18"/>
    </row>
    <row r="4633" spans="9:10">
      <c r="I4633" s="18"/>
      <c r="J4633" s="18"/>
    </row>
    <row r="4634" spans="9:10">
      <c r="I4634" s="18"/>
      <c r="J4634" s="18"/>
    </row>
    <row r="4635" spans="9:10">
      <c r="I4635" s="18"/>
      <c r="J4635" s="18"/>
    </row>
    <row r="4636" spans="9:10">
      <c r="I4636" s="18"/>
      <c r="J4636" s="18"/>
    </row>
    <row r="4637" spans="9:10">
      <c r="I4637" s="18"/>
      <c r="J4637" s="18"/>
    </row>
    <row r="4638" spans="9:10">
      <c r="I4638" s="18"/>
      <c r="J4638" s="18"/>
    </row>
    <row r="4639" spans="9:10">
      <c r="I4639" s="18"/>
      <c r="J4639" s="18"/>
    </row>
    <row r="4640" spans="9:10">
      <c r="I4640" s="18"/>
      <c r="J4640" s="18"/>
    </row>
    <row r="4641" spans="9:10">
      <c r="I4641" s="18"/>
      <c r="J4641" s="18"/>
    </row>
    <row r="4642" spans="9:10">
      <c r="I4642" s="18"/>
      <c r="J4642" s="18"/>
    </row>
    <row r="4643" spans="9:10">
      <c r="I4643" s="18"/>
      <c r="J4643" s="18"/>
    </row>
    <row r="4644" spans="9:10">
      <c r="I4644" s="18"/>
      <c r="J4644" s="18"/>
    </row>
    <row r="4645" spans="9:10">
      <c r="I4645" s="18"/>
      <c r="J4645" s="18"/>
    </row>
    <row r="4646" spans="9:10">
      <c r="I4646" s="18"/>
      <c r="J4646" s="18"/>
    </row>
    <row r="4647" spans="9:10">
      <c r="I4647" s="18"/>
      <c r="J4647" s="18"/>
    </row>
    <row r="4648" spans="9:10">
      <c r="I4648" s="18"/>
      <c r="J4648" s="18"/>
    </row>
    <row r="4649" spans="9:10">
      <c r="I4649" s="18"/>
      <c r="J4649" s="18"/>
    </row>
    <row r="4650" spans="9:10">
      <c r="I4650" s="18"/>
      <c r="J4650" s="18"/>
    </row>
    <row r="4651" spans="9:10">
      <c r="I4651" s="18"/>
      <c r="J4651" s="18"/>
    </row>
    <row r="4652" spans="9:10">
      <c r="I4652" s="18"/>
      <c r="J4652" s="18"/>
    </row>
    <row r="4653" spans="9:10">
      <c r="I4653" s="18"/>
      <c r="J4653" s="18"/>
    </row>
    <row r="4654" spans="9:10">
      <c r="I4654" s="18"/>
      <c r="J4654" s="18"/>
    </row>
    <row r="4655" spans="9:10">
      <c r="I4655" s="18"/>
      <c r="J4655" s="18"/>
    </row>
    <row r="4656" spans="9:10">
      <c r="I4656" s="18"/>
      <c r="J4656" s="18"/>
    </row>
    <row r="4657" spans="9:10">
      <c r="I4657" s="18"/>
      <c r="J4657" s="18"/>
    </row>
    <row r="4658" spans="9:10">
      <c r="I4658" s="18"/>
      <c r="J4658" s="18"/>
    </row>
    <row r="4659" spans="9:10">
      <c r="I4659" s="18"/>
      <c r="J4659" s="18"/>
    </row>
    <row r="4660" spans="9:10">
      <c r="I4660" s="18"/>
      <c r="J4660" s="18"/>
    </row>
    <row r="4661" spans="9:10">
      <c r="I4661" s="18"/>
      <c r="J4661" s="18"/>
    </row>
    <row r="4662" spans="9:10">
      <c r="I4662" s="18"/>
      <c r="J4662" s="18"/>
    </row>
    <row r="4663" spans="9:10">
      <c r="I4663" s="18"/>
      <c r="J4663" s="18"/>
    </row>
    <row r="4664" spans="9:10">
      <c r="I4664" s="18"/>
      <c r="J4664" s="18"/>
    </row>
    <row r="4665" spans="9:10">
      <c r="I4665" s="18"/>
      <c r="J4665" s="18"/>
    </row>
    <row r="4666" spans="9:10">
      <c r="I4666" s="18"/>
      <c r="J4666" s="18"/>
    </row>
    <row r="4667" spans="9:10">
      <c r="I4667" s="18"/>
      <c r="J4667" s="18"/>
    </row>
    <row r="4668" spans="9:10">
      <c r="I4668" s="18"/>
      <c r="J4668" s="18"/>
    </row>
    <row r="4669" spans="9:10">
      <c r="I4669" s="18"/>
      <c r="J4669" s="18"/>
    </row>
    <row r="4670" spans="9:10">
      <c r="I4670" s="18"/>
      <c r="J4670" s="18"/>
    </row>
    <row r="4671" spans="9:10">
      <c r="I4671" s="18"/>
      <c r="J4671" s="18"/>
    </row>
    <row r="4672" spans="9:10">
      <c r="I4672" s="18"/>
      <c r="J4672" s="18"/>
    </row>
    <row r="4673" spans="9:10">
      <c r="I4673" s="18"/>
      <c r="J4673" s="18"/>
    </row>
    <row r="4674" spans="9:10">
      <c r="I4674" s="18"/>
      <c r="J4674" s="18"/>
    </row>
    <row r="4675" spans="9:10">
      <c r="I4675" s="18"/>
      <c r="J4675" s="18"/>
    </row>
    <row r="4676" spans="9:10">
      <c r="I4676" s="18"/>
      <c r="J4676" s="18"/>
    </row>
    <row r="4677" spans="9:10">
      <c r="I4677" s="18"/>
      <c r="J4677" s="18"/>
    </row>
    <row r="4678" spans="9:10">
      <c r="I4678" s="18"/>
      <c r="J4678" s="18"/>
    </row>
    <row r="4679" spans="9:10">
      <c r="I4679" s="18"/>
      <c r="J4679" s="18"/>
    </row>
    <row r="4680" spans="9:10">
      <c r="I4680" s="18"/>
      <c r="J4680" s="18"/>
    </row>
    <row r="4681" spans="9:10">
      <c r="I4681" s="18"/>
      <c r="J4681" s="18"/>
    </row>
    <row r="4682" spans="9:10">
      <c r="I4682" s="18"/>
      <c r="J4682" s="18"/>
    </row>
    <row r="4683" spans="9:10">
      <c r="I4683" s="18"/>
      <c r="J4683" s="18"/>
    </row>
    <row r="4684" spans="9:10">
      <c r="I4684" s="18"/>
      <c r="J4684" s="18"/>
    </row>
    <row r="4685" spans="9:10">
      <c r="I4685" s="18"/>
      <c r="J4685" s="18"/>
    </row>
    <row r="4686" spans="9:10">
      <c r="I4686" s="18"/>
      <c r="J4686" s="18"/>
    </row>
    <row r="4687" spans="9:10">
      <c r="I4687" s="18"/>
      <c r="J4687" s="18"/>
    </row>
    <row r="4688" spans="9:10">
      <c r="I4688" s="18"/>
      <c r="J4688" s="18"/>
    </row>
    <row r="4689" spans="9:10">
      <c r="I4689" s="18"/>
      <c r="J4689" s="18"/>
    </row>
    <row r="4690" spans="9:10">
      <c r="I4690" s="18"/>
      <c r="J4690" s="18"/>
    </row>
    <row r="4691" spans="9:10">
      <c r="I4691" s="18"/>
      <c r="J4691" s="18"/>
    </row>
    <row r="4692" spans="9:10">
      <c r="I4692" s="18"/>
      <c r="J4692" s="18"/>
    </row>
    <row r="4693" spans="9:10">
      <c r="I4693" s="18"/>
      <c r="J4693" s="18"/>
    </row>
    <row r="4694" spans="9:10">
      <c r="I4694" s="18"/>
      <c r="J4694" s="18"/>
    </row>
    <row r="4695" spans="9:10">
      <c r="I4695" s="18"/>
      <c r="J4695" s="18"/>
    </row>
    <row r="4696" spans="9:10">
      <c r="I4696" s="18"/>
      <c r="J4696" s="18"/>
    </row>
    <row r="4697" spans="9:10">
      <c r="I4697" s="18"/>
      <c r="J4697" s="18"/>
    </row>
    <row r="4698" spans="9:10">
      <c r="I4698" s="18"/>
      <c r="J4698" s="18"/>
    </row>
    <row r="4699" spans="9:10">
      <c r="I4699" s="18"/>
      <c r="J4699" s="18"/>
    </row>
    <row r="4700" spans="9:10">
      <c r="I4700" s="18"/>
      <c r="J4700" s="18"/>
    </row>
    <row r="4701" spans="9:10">
      <c r="I4701" s="18"/>
      <c r="J4701" s="18"/>
    </row>
    <row r="4702" spans="9:10">
      <c r="I4702" s="18"/>
      <c r="J4702" s="18"/>
    </row>
    <row r="4703" spans="9:10">
      <c r="I4703" s="18"/>
      <c r="J4703" s="18"/>
    </row>
    <row r="4704" spans="9:10">
      <c r="I4704" s="18"/>
      <c r="J4704" s="18"/>
    </row>
    <row r="4705" spans="9:10">
      <c r="I4705" s="18"/>
      <c r="J4705" s="18"/>
    </row>
    <row r="4706" spans="9:10">
      <c r="I4706" s="18"/>
      <c r="J4706" s="18"/>
    </row>
    <row r="4707" spans="9:10">
      <c r="I4707" s="18"/>
      <c r="J4707" s="18"/>
    </row>
    <row r="4708" spans="9:10">
      <c r="I4708" s="18"/>
      <c r="J4708" s="18"/>
    </row>
    <row r="4709" spans="9:10">
      <c r="I4709" s="18"/>
      <c r="J4709" s="18"/>
    </row>
    <row r="4710" spans="9:10">
      <c r="I4710" s="18"/>
      <c r="J4710" s="18"/>
    </row>
    <row r="4711" spans="9:10">
      <c r="I4711" s="18"/>
      <c r="J4711" s="18"/>
    </row>
    <row r="4712" spans="9:10">
      <c r="I4712" s="18"/>
      <c r="J4712" s="18"/>
    </row>
    <row r="4713" spans="9:10">
      <c r="I4713" s="18"/>
      <c r="J4713" s="18"/>
    </row>
    <row r="4714" spans="9:10">
      <c r="I4714" s="18"/>
      <c r="J4714" s="18"/>
    </row>
    <row r="4715" spans="9:10">
      <c r="I4715" s="18"/>
      <c r="J4715" s="18"/>
    </row>
    <row r="4716" spans="9:10">
      <c r="I4716" s="18"/>
      <c r="J4716" s="18"/>
    </row>
    <row r="4717" spans="9:10">
      <c r="I4717" s="18"/>
      <c r="J4717" s="18"/>
    </row>
    <row r="4718" spans="9:10">
      <c r="I4718" s="18"/>
      <c r="J4718" s="18"/>
    </row>
    <row r="4719" spans="9:10">
      <c r="I4719" s="18"/>
      <c r="J4719" s="18"/>
    </row>
    <row r="4720" spans="9:10">
      <c r="I4720" s="18"/>
      <c r="J4720" s="18"/>
    </row>
    <row r="4721" spans="9:10">
      <c r="I4721" s="18"/>
      <c r="J4721" s="18"/>
    </row>
    <row r="4722" spans="9:10">
      <c r="I4722" s="18"/>
      <c r="J4722" s="18"/>
    </row>
    <row r="4723" spans="9:10">
      <c r="I4723" s="18"/>
      <c r="J4723" s="18"/>
    </row>
    <row r="4724" spans="9:10">
      <c r="I4724" s="18"/>
      <c r="J4724" s="18"/>
    </row>
    <row r="4725" spans="9:10">
      <c r="I4725" s="18"/>
      <c r="J4725" s="18"/>
    </row>
    <row r="4726" spans="9:10">
      <c r="I4726" s="18"/>
      <c r="J4726" s="18"/>
    </row>
    <row r="4727" spans="9:10">
      <c r="I4727" s="18"/>
      <c r="J4727" s="18"/>
    </row>
    <row r="4728" spans="9:10">
      <c r="I4728" s="18"/>
      <c r="J4728" s="18"/>
    </row>
    <row r="4729" spans="9:10">
      <c r="I4729" s="18"/>
      <c r="J4729" s="18"/>
    </row>
    <row r="4730" spans="9:10">
      <c r="I4730" s="18"/>
      <c r="J4730" s="18"/>
    </row>
    <row r="4731" spans="9:10">
      <c r="I4731" s="18"/>
      <c r="J4731" s="18"/>
    </row>
    <row r="4732" spans="9:10">
      <c r="I4732" s="18"/>
      <c r="J4732" s="18"/>
    </row>
    <row r="4733" spans="9:10">
      <c r="I4733" s="18"/>
      <c r="J4733" s="18"/>
    </row>
    <row r="4734" spans="9:10">
      <c r="I4734" s="18"/>
      <c r="J4734" s="18"/>
    </row>
    <row r="4735" spans="9:10">
      <c r="I4735" s="18"/>
      <c r="J4735" s="18"/>
    </row>
    <row r="4736" spans="9:10">
      <c r="I4736" s="18"/>
      <c r="J4736" s="18"/>
    </row>
    <row r="4737" spans="9:10">
      <c r="I4737" s="18"/>
      <c r="J4737" s="18"/>
    </row>
    <row r="4738" spans="9:10">
      <c r="I4738" s="18"/>
      <c r="J4738" s="18"/>
    </row>
    <row r="4739" spans="9:10">
      <c r="I4739" s="18"/>
      <c r="J4739" s="18"/>
    </row>
    <row r="4740" spans="9:10">
      <c r="I4740" s="18"/>
      <c r="J4740" s="18"/>
    </row>
    <row r="4741" spans="9:10">
      <c r="I4741" s="18"/>
      <c r="J4741" s="18"/>
    </row>
    <row r="4742" spans="9:10">
      <c r="I4742" s="18"/>
      <c r="J4742" s="18"/>
    </row>
    <row r="4743" spans="9:10">
      <c r="I4743" s="18"/>
      <c r="J4743" s="18"/>
    </row>
    <row r="4744" spans="9:10">
      <c r="I4744" s="18"/>
      <c r="J4744" s="18"/>
    </row>
    <row r="4745" spans="9:10">
      <c r="I4745" s="18"/>
      <c r="J4745" s="18"/>
    </row>
    <row r="4746" spans="9:10">
      <c r="I4746" s="18"/>
      <c r="J4746" s="18"/>
    </row>
    <row r="4747" spans="9:10">
      <c r="I4747" s="18"/>
      <c r="J4747" s="18"/>
    </row>
    <row r="4748" spans="9:10">
      <c r="I4748" s="18"/>
      <c r="J4748" s="18"/>
    </row>
    <row r="4749" spans="9:10">
      <c r="I4749" s="18"/>
      <c r="J4749" s="18"/>
    </row>
    <row r="4750" spans="9:10">
      <c r="I4750" s="18"/>
      <c r="J4750" s="18"/>
    </row>
    <row r="4751" spans="9:10">
      <c r="I4751" s="18"/>
      <c r="J4751" s="18"/>
    </row>
    <row r="4752" spans="9:10">
      <c r="I4752" s="18"/>
      <c r="J4752" s="18"/>
    </row>
    <row r="4753" spans="9:10">
      <c r="I4753" s="18"/>
      <c r="J4753" s="18"/>
    </row>
    <row r="4754" spans="9:10">
      <c r="I4754" s="18"/>
      <c r="J4754" s="18"/>
    </row>
    <row r="4755" spans="9:10">
      <c r="I4755" s="18"/>
      <c r="J4755" s="18"/>
    </row>
    <row r="4756" spans="9:10">
      <c r="I4756" s="18"/>
      <c r="J4756" s="18"/>
    </row>
    <row r="4757" spans="9:10">
      <c r="I4757" s="18"/>
      <c r="J4757" s="18"/>
    </row>
    <row r="4758" spans="9:10">
      <c r="I4758" s="18"/>
      <c r="J4758" s="18"/>
    </row>
    <row r="4759" spans="9:10">
      <c r="I4759" s="18"/>
      <c r="J4759" s="18"/>
    </row>
    <row r="4760" spans="9:10">
      <c r="I4760" s="18"/>
      <c r="J4760" s="18"/>
    </row>
    <row r="4761" spans="9:10">
      <c r="I4761" s="18"/>
      <c r="J4761" s="18"/>
    </row>
    <row r="4762" spans="9:10">
      <c r="I4762" s="18"/>
      <c r="J4762" s="18"/>
    </row>
    <row r="4763" spans="9:10">
      <c r="I4763" s="18"/>
      <c r="J4763" s="18"/>
    </row>
    <row r="4764" spans="9:10">
      <c r="I4764" s="18"/>
      <c r="J4764" s="18"/>
    </row>
    <row r="4765" spans="9:10">
      <c r="I4765" s="18"/>
      <c r="J4765" s="18"/>
    </row>
    <row r="4766" spans="9:10">
      <c r="I4766" s="18"/>
      <c r="J4766" s="18"/>
    </row>
    <row r="4767" spans="9:10">
      <c r="I4767" s="18"/>
      <c r="J4767" s="18"/>
    </row>
    <row r="4768" spans="9:10">
      <c r="I4768" s="18"/>
      <c r="J4768" s="18"/>
    </row>
    <row r="4769" spans="9:10">
      <c r="I4769" s="18"/>
      <c r="J4769" s="18"/>
    </row>
    <row r="4770" spans="9:10">
      <c r="I4770" s="18"/>
      <c r="J4770" s="18"/>
    </row>
    <row r="4771" spans="9:10">
      <c r="I4771" s="18"/>
      <c r="J4771" s="18"/>
    </row>
    <row r="4772" spans="9:10">
      <c r="I4772" s="18"/>
      <c r="J4772" s="18"/>
    </row>
    <row r="4773" spans="9:10">
      <c r="I4773" s="18"/>
      <c r="J4773" s="18"/>
    </row>
    <row r="4774" spans="9:10">
      <c r="I4774" s="18"/>
      <c r="J4774" s="18"/>
    </row>
    <row r="4775" spans="9:10">
      <c r="I4775" s="18"/>
      <c r="J4775" s="18"/>
    </row>
    <row r="4776" spans="9:10">
      <c r="I4776" s="18"/>
      <c r="J4776" s="18"/>
    </row>
    <row r="4777" spans="9:10">
      <c r="I4777" s="18"/>
      <c r="J4777" s="18"/>
    </row>
    <row r="4778" spans="9:10">
      <c r="I4778" s="18"/>
      <c r="J4778" s="18"/>
    </row>
    <row r="4779" spans="9:10">
      <c r="I4779" s="18"/>
      <c r="J4779" s="18"/>
    </row>
    <row r="4780" spans="9:10">
      <c r="I4780" s="18"/>
      <c r="J4780" s="18"/>
    </row>
    <row r="4781" spans="9:10">
      <c r="I4781" s="18"/>
      <c r="J4781" s="18"/>
    </row>
    <row r="4782" spans="9:10">
      <c r="I4782" s="18"/>
      <c r="J4782" s="18"/>
    </row>
    <row r="4783" spans="9:10">
      <c r="I4783" s="18"/>
      <c r="J4783" s="18"/>
    </row>
    <row r="4784" spans="9:10">
      <c r="I4784" s="18"/>
      <c r="J4784" s="18"/>
    </row>
    <row r="4785" spans="9:10">
      <c r="I4785" s="18"/>
      <c r="J4785" s="18"/>
    </row>
    <row r="4786" spans="9:10">
      <c r="I4786" s="18"/>
      <c r="J4786" s="18"/>
    </row>
    <row r="4787" spans="9:10">
      <c r="I4787" s="18"/>
      <c r="J4787" s="18"/>
    </row>
    <row r="4788" spans="9:10">
      <c r="I4788" s="18"/>
      <c r="J4788" s="18"/>
    </row>
    <row r="4789" spans="9:10">
      <c r="I4789" s="18"/>
      <c r="J4789" s="18"/>
    </row>
    <row r="4790" spans="9:10">
      <c r="I4790" s="18"/>
      <c r="J4790" s="18"/>
    </row>
    <row r="4791" spans="9:10">
      <c r="I4791" s="18"/>
      <c r="J4791" s="18"/>
    </row>
    <row r="4792" spans="9:10">
      <c r="I4792" s="18"/>
      <c r="J4792" s="18"/>
    </row>
    <row r="4793" spans="9:10">
      <c r="I4793" s="18"/>
      <c r="J4793" s="18"/>
    </row>
    <row r="4794" spans="9:10">
      <c r="I4794" s="18"/>
      <c r="J4794" s="18"/>
    </row>
    <row r="4795" spans="9:10">
      <c r="I4795" s="18"/>
      <c r="J4795" s="18"/>
    </row>
    <row r="4796" spans="9:10">
      <c r="I4796" s="18"/>
      <c r="J4796" s="18"/>
    </row>
    <row r="4797" spans="9:10">
      <c r="I4797" s="18"/>
      <c r="J4797" s="18"/>
    </row>
    <row r="4798" spans="9:10">
      <c r="I4798" s="18"/>
      <c r="J4798" s="18"/>
    </row>
    <row r="4799" spans="9:10">
      <c r="I4799" s="18"/>
      <c r="J4799" s="18"/>
    </row>
    <row r="4800" spans="9:10">
      <c r="I4800" s="18"/>
      <c r="J4800" s="18"/>
    </row>
    <row r="4801" spans="9:10">
      <c r="I4801" s="18"/>
      <c r="J4801" s="18"/>
    </row>
    <row r="4802" spans="9:10">
      <c r="I4802" s="18"/>
      <c r="J4802" s="18"/>
    </row>
    <row r="4803" spans="9:10">
      <c r="I4803" s="18"/>
      <c r="J4803" s="18"/>
    </row>
    <row r="4804" spans="9:10">
      <c r="I4804" s="18"/>
      <c r="J4804" s="18"/>
    </row>
    <row r="4805" spans="9:10">
      <c r="I4805" s="18"/>
      <c r="J4805" s="18"/>
    </row>
    <row r="4806" spans="9:10">
      <c r="I4806" s="18"/>
      <c r="J4806" s="18"/>
    </row>
    <row r="4807" spans="9:10">
      <c r="I4807" s="18"/>
      <c r="J4807" s="18"/>
    </row>
    <row r="4808" spans="9:10">
      <c r="I4808" s="18"/>
      <c r="J4808" s="18"/>
    </row>
    <row r="4809" spans="9:10">
      <c r="I4809" s="18"/>
      <c r="J4809" s="18"/>
    </row>
    <row r="4810" spans="9:10">
      <c r="I4810" s="18"/>
      <c r="J4810" s="18"/>
    </row>
    <row r="4811" spans="9:10">
      <c r="I4811" s="18"/>
      <c r="J4811" s="18"/>
    </row>
    <row r="4812" spans="9:10">
      <c r="I4812" s="18"/>
      <c r="J4812" s="18"/>
    </row>
    <row r="4813" spans="9:10">
      <c r="I4813" s="18"/>
      <c r="J4813" s="18"/>
    </row>
    <row r="4814" spans="9:10">
      <c r="I4814" s="18"/>
      <c r="J4814" s="18"/>
    </row>
    <row r="4815" spans="9:10">
      <c r="I4815" s="18"/>
      <c r="J4815" s="18"/>
    </row>
    <row r="4816" spans="9:10">
      <c r="I4816" s="18"/>
      <c r="J4816" s="18"/>
    </row>
    <row r="4817" spans="9:10">
      <c r="I4817" s="18"/>
      <c r="J4817" s="18"/>
    </row>
    <row r="4818" spans="9:10">
      <c r="I4818" s="18"/>
      <c r="J4818" s="18"/>
    </row>
    <row r="4819" spans="9:10">
      <c r="I4819" s="18"/>
      <c r="J4819" s="18"/>
    </row>
    <row r="4820" spans="9:10">
      <c r="I4820" s="18"/>
      <c r="J4820" s="18"/>
    </row>
    <row r="4821" spans="9:10">
      <c r="I4821" s="18"/>
      <c r="J4821" s="18"/>
    </row>
    <row r="4822" spans="9:10">
      <c r="I4822" s="18"/>
      <c r="J4822" s="18"/>
    </row>
    <row r="4823" spans="9:10">
      <c r="I4823" s="18"/>
      <c r="J4823" s="18"/>
    </row>
    <row r="4824" spans="9:10">
      <c r="I4824" s="18"/>
      <c r="J4824" s="18"/>
    </row>
    <row r="4825" spans="9:10">
      <c r="I4825" s="18"/>
      <c r="J4825" s="18"/>
    </row>
    <row r="4826" spans="9:10">
      <c r="I4826" s="18"/>
      <c r="J4826" s="18"/>
    </row>
    <row r="4827" spans="9:10">
      <c r="I4827" s="18"/>
      <c r="J4827" s="18"/>
    </row>
    <row r="4828" spans="9:10">
      <c r="I4828" s="18"/>
      <c r="J4828" s="18"/>
    </row>
    <row r="4829" spans="9:10">
      <c r="I4829" s="18"/>
      <c r="J4829" s="18"/>
    </row>
    <row r="4830" spans="9:10">
      <c r="I4830" s="18"/>
      <c r="J4830" s="18"/>
    </row>
    <row r="4831" spans="9:10">
      <c r="I4831" s="18"/>
      <c r="J4831" s="18"/>
    </row>
    <row r="4832" spans="9:10">
      <c r="I4832" s="18"/>
      <c r="J4832" s="18"/>
    </row>
    <row r="4833" spans="9:10">
      <c r="I4833" s="18"/>
      <c r="J4833" s="18"/>
    </row>
    <row r="4834" spans="9:10">
      <c r="I4834" s="18"/>
      <c r="J4834" s="18"/>
    </row>
    <row r="4835" spans="9:10">
      <c r="I4835" s="18"/>
      <c r="J4835" s="18"/>
    </row>
    <row r="4836" spans="9:10">
      <c r="I4836" s="18"/>
      <c r="J4836" s="18"/>
    </row>
    <row r="4837" spans="9:10">
      <c r="I4837" s="18"/>
      <c r="J4837" s="18"/>
    </row>
    <row r="4838" spans="9:10">
      <c r="I4838" s="18"/>
      <c r="J4838" s="18"/>
    </row>
    <row r="4839" spans="9:10">
      <c r="I4839" s="18"/>
      <c r="J4839" s="18"/>
    </row>
    <row r="4840" spans="9:10">
      <c r="I4840" s="18"/>
      <c r="J4840" s="18"/>
    </row>
    <row r="4841" spans="9:10">
      <c r="I4841" s="18"/>
      <c r="J4841" s="18"/>
    </row>
    <row r="4842" spans="9:10">
      <c r="I4842" s="18"/>
      <c r="J4842" s="18"/>
    </row>
    <row r="4843" spans="9:10">
      <c r="I4843" s="18"/>
      <c r="J4843" s="18"/>
    </row>
    <row r="4844" spans="9:10">
      <c r="I4844" s="18"/>
      <c r="J4844" s="18"/>
    </row>
    <row r="4845" spans="9:10">
      <c r="I4845" s="18"/>
      <c r="J4845" s="18"/>
    </row>
    <row r="4846" spans="9:10">
      <c r="I4846" s="18"/>
      <c r="J4846" s="18"/>
    </row>
    <row r="4847" spans="9:10">
      <c r="I4847" s="18"/>
      <c r="J4847" s="18"/>
    </row>
    <row r="4848" spans="9:10">
      <c r="I4848" s="18"/>
      <c r="J4848" s="18"/>
    </row>
    <row r="4849" spans="9:10">
      <c r="I4849" s="18"/>
      <c r="J4849" s="18"/>
    </row>
    <row r="4850" spans="9:10">
      <c r="I4850" s="18"/>
      <c r="J4850" s="18"/>
    </row>
    <row r="4851" spans="9:10">
      <c r="I4851" s="18"/>
      <c r="J4851" s="18"/>
    </row>
    <row r="4852" spans="9:10">
      <c r="I4852" s="18"/>
      <c r="J4852" s="18"/>
    </row>
    <row r="4853" spans="9:10">
      <c r="I4853" s="18"/>
      <c r="J4853" s="18"/>
    </row>
    <row r="4854" spans="9:10">
      <c r="I4854" s="18"/>
      <c r="J4854" s="18"/>
    </row>
    <row r="4855" spans="9:10">
      <c r="I4855" s="18"/>
      <c r="J4855" s="18"/>
    </row>
    <row r="4856" spans="9:10">
      <c r="I4856" s="18"/>
      <c r="J4856" s="18"/>
    </row>
    <row r="4857" spans="9:10">
      <c r="I4857" s="18"/>
      <c r="J4857" s="18"/>
    </row>
    <row r="4858" spans="9:10">
      <c r="I4858" s="18"/>
      <c r="J4858" s="18"/>
    </row>
    <row r="4859" spans="9:10">
      <c r="I4859" s="18"/>
      <c r="J4859" s="18"/>
    </row>
    <row r="4860" spans="9:10">
      <c r="I4860" s="18"/>
      <c r="J4860" s="18"/>
    </row>
    <row r="4861" spans="9:10">
      <c r="I4861" s="18"/>
      <c r="J4861" s="18"/>
    </row>
    <row r="4862" spans="9:10">
      <c r="I4862" s="18"/>
      <c r="J4862" s="18"/>
    </row>
    <row r="4863" spans="9:10">
      <c r="I4863" s="18"/>
      <c r="J4863" s="18"/>
    </row>
    <row r="4864" spans="9:10">
      <c r="I4864" s="18"/>
      <c r="J4864" s="18"/>
    </row>
    <row r="4865" spans="9:10">
      <c r="I4865" s="18"/>
      <c r="J4865" s="18"/>
    </row>
    <row r="4866" spans="9:10">
      <c r="I4866" s="18"/>
      <c r="J4866" s="18"/>
    </row>
    <row r="4867" spans="9:10">
      <c r="I4867" s="18"/>
      <c r="J4867" s="18"/>
    </row>
    <row r="4868" spans="9:10">
      <c r="I4868" s="18"/>
      <c r="J4868" s="18"/>
    </row>
    <row r="4869" spans="9:10">
      <c r="I4869" s="18"/>
      <c r="J4869" s="18"/>
    </row>
    <row r="4870" spans="9:10">
      <c r="I4870" s="18"/>
      <c r="J4870" s="18"/>
    </row>
    <row r="4871" spans="9:10">
      <c r="I4871" s="18"/>
      <c r="J4871" s="18"/>
    </row>
    <row r="4872" spans="9:10">
      <c r="I4872" s="18"/>
      <c r="J4872" s="18"/>
    </row>
    <row r="4873" spans="9:10">
      <c r="I4873" s="18"/>
      <c r="J4873" s="18"/>
    </row>
    <row r="4874" spans="9:10">
      <c r="I4874" s="18"/>
      <c r="J4874" s="18"/>
    </row>
    <row r="4875" spans="9:10">
      <c r="I4875" s="18"/>
      <c r="J4875" s="18"/>
    </row>
    <row r="4876" spans="9:10">
      <c r="I4876" s="18"/>
      <c r="J4876" s="18"/>
    </row>
    <row r="4877" spans="9:10">
      <c r="I4877" s="18"/>
      <c r="J4877" s="18"/>
    </row>
    <row r="4878" spans="9:10">
      <c r="I4878" s="18"/>
      <c r="J4878" s="18"/>
    </row>
    <row r="4879" spans="9:10">
      <c r="I4879" s="18"/>
      <c r="J4879" s="18"/>
    </row>
    <row r="4880" spans="9:10">
      <c r="I4880" s="18"/>
      <c r="J4880" s="18"/>
    </row>
    <row r="4881" spans="9:10">
      <c r="I4881" s="18"/>
      <c r="J4881" s="18"/>
    </row>
    <row r="4882" spans="9:10">
      <c r="I4882" s="18"/>
      <c r="J4882" s="18"/>
    </row>
    <row r="4883" spans="9:10">
      <c r="I4883" s="18"/>
      <c r="J4883" s="18"/>
    </row>
    <row r="4884" spans="9:10">
      <c r="I4884" s="18"/>
      <c r="J4884" s="18"/>
    </row>
    <row r="4885" spans="9:10">
      <c r="I4885" s="18"/>
      <c r="J4885" s="18"/>
    </row>
    <row r="4886" spans="9:10">
      <c r="I4886" s="18"/>
      <c r="J4886" s="18"/>
    </row>
    <row r="4887" spans="9:10">
      <c r="I4887" s="18"/>
      <c r="J4887" s="18"/>
    </row>
    <row r="4888" spans="9:10">
      <c r="I4888" s="18"/>
      <c r="J4888" s="18"/>
    </row>
    <row r="4889" spans="9:10">
      <c r="I4889" s="18"/>
      <c r="J4889" s="18"/>
    </row>
    <row r="4890" spans="9:10">
      <c r="I4890" s="18"/>
      <c r="J4890" s="18"/>
    </row>
    <row r="4891" spans="9:10">
      <c r="I4891" s="18"/>
      <c r="J4891" s="18"/>
    </row>
    <row r="4892" spans="9:10">
      <c r="I4892" s="18"/>
      <c r="J4892" s="18"/>
    </row>
    <row r="4893" spans="9:10">
      <c r="I4893" s="18"/>
      <c r="J4893" s="18"/>
    </row>
    <row r="4894" spans="9:10">
      <c r="I4894" s="18"/>
      <c r="J4894" s="18"/>
    </row>
    <row r="4895" spans="9:10">
      <c r="I4895" s="18"/>
      <c r="J4895" s="18"/>
    </row>
    <row r="4896" spans="9:10">
      <c r="I4896" s="18"/>
      <c r="J4896" s="18"/>
    </row>
    <row r="4897" spans="9:10">
      <c r="I4897" s="18"/>
      <c r="J4897" s="18"/>
    </row>
    <row r="4898" spans="9:10">
      <c r="I4898" s="18"/>
      <c r="J4898" s="18"/>
    </row>
    <row r="4899" spans="9:10">
      <c r="I4899" s="18"/>
      <c r="J4899" s="18"/>
    </row>
    <row r="4900" spans="9:10">
      <c r="I4900" s="18"/>
      <c r="J4900" s="18"/>
    </row>
    <row r="4901" spans="9:10">
      <c r="I4901" s="18"/>
      <c r="J4901" s="18"/>
    </row>
    <row r="4902" spans="9:10">
      <c r="I4902" s="18"/>
      <c r="J4902" s="18"/>
    </row>
    <row r="4903" spans="9:10">
      <c r="I4903" s="18"/>
      <c r="J4903" s="18"/>
    </row>
    <row r="4904" spans="9:10">
      <c r="I4904" s="18"/>
      <c r="J4904" s="18"/>
    </row>
    <row r="4905" spans="9:10">
      <c r="I4905" s="18"/>
      <c r="J4905" s="18"/>
    </row>
    <row r="4906" spans="9:10">
      <c r="I4906" s="18"/>
      <c r="J4906" s="18"/>
    </row>
    <row r="4907" spans="9:10">
      <c r="I4907" s="18"/>
      <c r="J4907" s="18"/>
    </row>
    <row r="4908" spans="9:10">
      <c r="I4908" s="18"/>
      <c r="J4908" s="18"/>
    </row>
    <row r="4909" spans="9:10">
      <c r="I4909" s="18"/>
      <c r="J4909" s="18"/>
    </row>
    <row r="4910" spans="9:10">
      <c r="I4910" s="18"/>
      <c r="J4910" s="18"/>
    </row>
    <row r="4911" spans="9:10">
      <c r="I4911" s="18"/>
      <c r="J4911" s="18"/>
    </row>
    <row r="4912" spans="9:10">
      <c r="I4912" s="18"/>
      <c r="J4912" s="18"/>
    </row>
    <row r="4913" spans="9:10">
      <c r="I4913" s="18"/>
      <c r="J4913" s="18"/>
    </row>
    <row r="4914" spans="9:10">
      <c r="I4914" s="18"/>
      <c r="J4914" s="18"/>
    </row>
    <row r="4915" spans="9:10">
      <c r="I4915" s="18"/>
      <c r="J4915" s="18"/>
    </row>
    <row r="4916" spans="9:10">
      <c r="I4916" s="18"/>
      <c r="J4916" s="18"/>
    </row>
    <row r="4917" spans="9:10">
      <c r="I4917" s="18"/>
      <c r="J4917" s="18"/>
    </row>
    <row r="4918" spans="9:10">
      <c r="I4918" s="18"/>
      <c r="J4918" s="18"/>
    </row>
    <row r="4919" spans="9:10">
      <c r="I4919" s="18"/>
      <c r="J4919" s="18"/>
    </row>
    <row r="4920" spans="9:10">
      <c r="I4920" s="18"/>
      <c r="J4920" s="18"/>
    </row>
    <row r="4921" spans="9:10">
      <c r="I4921" s="18"/>
      <c r="J4921" s="18"/>
    </row>
    <row r="4922" spans="9:10">
      <c r="I4922" s="18"/>
      <c r="J4922" s="18"/>
    </row>
    <row r="4923" spans="9:10">
      <c r="I4923" s="18"/>
      <c r="J4923" s="18"/>
    </row>
    <row r="4924" spans="9:10">
      <c r="I4924" s="18"/>
      <c r="J4924" s="18"/>
    </row>
    <row r="4925" spans="9:10">
      <c r="I4925" s="18"/>
      <c r="J4925" s="18"/>
    </row>
    <row r="4926" spans="9:10">
      <c r="I4926" s="18"/>
      <c r="J4926" s="18"/>
    </row>
    <row r="4927" spans="9:10">
      <c r="I4927" s="18"/>
      <c r="J4927" s="18"/>
    </row>
    <row r="4928" spans="9:10">
      <c r="I4928" s="18"/>
      <c r="J4928" s="18"/>
    </row>
    <row r="4929" spans="9:10">
      <c r="I4929" s="18"/>
      <c r="J4929" s="18"/>
    </row>
    <row r="4930" spans="9:10">
      <c r="I4930" s="18"/>
      <c r="J4930" s="18"/>
    </row>
    <row r="4931" spans="9:10">
      <c r="I4931" s="18"/>
      <c r="J4931" s="18"/>
    </row>
    <row r="4932" spans="9:10">
      <c r="I4932" s="18"/>
      <c r="J4932" s="18"/>
    </row>
    <row r="4933" spans="9:10">
      <c r="I4933" s="18"/>
      <c r="J4933" s="18"/>
    </row>
    <row r="4934" spans="9:10">
      <c r="I4934" s="18"/>
      <c r="J4934" s="18"/>
    </row>
    <row r="4935" spans="9:10">
      <c r="I4935" s="18"/>
      <c r="J4935" s="18"/>
    </row>
    <row r="4936" spans="9:10">
      <c r="I4936" s="18"/>
      <c r="J4936" s="18"/>
    </row>
    <row r="4937" spans="9:10">
      <c r="I4937" s="18"/>
      <c r="J4937" s="18"/>
    </row>
    <row r="4938" spans="9:10">
      <c r="I4938" s="18"/>
      <c r="J4938" s="18"/>
    </row>
    <row r="4939" spans="9:10">
      <c r="I4939" s="18"/>
      <c r="J4939" s="18"/>
    </row>
    <row r="4940" spans="9:10">
      <c r="I4940" s="18"/>
      <c r="J4940" s="18"/>
    </row>
    <row r="4941" spans="9:10">
      <c r="I4941" s="18"/>
      <c r="J4941" s="18"/>
    </row>
    <row r="4942" spans="9:10">
      <c r="I4942" s="18"/>
      <c r="J4942" s="18"/>
    </row>
    <row r="4943" spans="9:10">
      <c r="I4943" s="18"/>
      <c r="J4943" s="18"/>
    </row>
    <row r="4944" spans="9:10">
      <c r="I4944" s="18"/>
      <c r="J4944" s="18"/>
    </row>
    <row r="4945" spans="9:10">
      <c r="I4945" s="18"/>
      <c r="J4945" s="18"/>
    </row>
    <row r="4946" spans="9:10">
      <c r="I4946" s="18"/>
      <c r="J4946" s="18"/>
    </row>
    <row r="4947" spans="9:10">
      <c r="I4947" s="18"/>
      <c r="J4947" s="18"/>
    </row>
    <row r="4948" spans="9:10">
      <c r="I4948" s="18"/>
      <c r="J4948" s="18"/>
    </row>
    <row r="4949" spans="9:10">
      <c r="I4949" s="18"/>
      <c r="J4949" s="18"/>
    </row>
    <row r="4950" spans="9:10">
      <c r="I4950" s="18"/>
      <c r="J4950" s="18"/>
    </row>
    <row r="4951" spans="9:10">
      <c r="I4951" s="18"/>
      <c r="J4951" s="18"/>
    </row>
    <row r="4952" spans="9:10">
      <c r="I4952" s="18"/>
      <c r="J4952" s="18"/>
    </row>
    <row r="4953" spans="9:10">
      <c r="I4953" s="18"/>
      <c r="J4953" s="18"/>
    </row>
    <row r="4954" spans="9:10">
      <c r="I4954" s="18"/>
      <c r="J4954" s="18"/>
    </row>
    <row r="4955" spans="9:10">
      <c r="I4955" s="18"/>
      <c r="J4955" s="18"/>
    </row>
    <row r="4956" spans="9:10">
      <c r="I4956" s="18"/>
      <c r="J4956" s="18"/>
    </row>
    <row r="4957" spans="9:10">
      <c r="I4957" s="18"/>
      <c r="J4957" s="18"/>
    </row>
    <row r="4958" spans="9:10">
      <c r="I4958" s="18"/>
      <c r="J4958" s="18"/>
    </row>
    <row r="4959" spans="9:10">
      <c r="I4959" s="18"/>
      <c r="J4959" s="18"/>
    </row>
    <row r="4960" spans="9:10">
      <c r="I4960" s="18"/>
      <c r="J4960" s="18"/>
    </row>
    <row r="4961" spans="9:10">
      <c r="I4961" s="18"/>
      <c r="J4961" s="18"/>
    </row>
    <row r="4962" spans="9:10">
      <c r="I4962" s="18"/>
      <c r="J4962" s="18"/>
    </row>
    <row r="4963" spans="9:10">
      <c r="I4963" s="18"/>
      <c r="J4963" s="18"/>
    </row>
    <row r="4964" spans="9:10">
      <c r="I4964" s="18"/>
      <c r="J4964" s="18"/>
    </row>
    <row r="4965" spans="9:10">
      <c r="I4965" s="18"/>
      <c r="J4965" s="18"/>
    </row>
    <row r="4966" spans="9:10">
      <c r="I4966" s="18"/>
      <c r="J4966" s="18"/>
    </row>
    <row r="4967" spans="9:10">
      <c r="I4967" s="18"/>
      <c r="J4967" s="18"/>
    </row>
    <row r="4968" spans="9:10">
      <c r="I4968" s="18"/>
      <c r="J4968" s="18"/>
    </row>
    <row r="4969" spans="9:10">
      <c r="I4969" s="18"/>
      <c r="J4969" s="18"/>
    </row>
    <row r="4970" spans="9:10">
      <c r="I4970" s="18"/>
      <c r="J4970" s="18"/>
    </row>
    <row r="4971" spans="9:10">
      <c r="I4971" s="18"/>
      <c r="J4971" s="18"/>
    </row>
    <row r="4972" spans="9:10">
      <c r="I4972" s="18"/>
      <c r="J4972" s="18"/>
    </row>
    <row r="4973" spans="9:10">
      <c r="I4973" s="18"/>
      <c r="J4973" s="18"/>
    </row>
    <row r="4974" spans="9:10">
      <c r="I4974" s="18"/>
      <c r="J4974" s="18"/>
    </row>
    <row r="4975" spans="9:10">
      <c r="I4975" s="18"/>
      <c r="J4975" s="18"/>
    </row>
    <row r="4976" spans="9:10">
      <c r="I4976" s="18"/>
      <c r="J4976" s="18"/>
    </row>
    <row r="4977" spans="9:10">
      <c r="I4977" s="18"/>
      <c r="J4977" s="18"/>
    </row>
    <row r="4978" spans="9:10">
      <c r="I4978" s="18"/>
      <c r="J4978" s="18"/>
    </row>
    <row r="4979" spans="9:10">
      <c r="I4979" s="18"/>
      <c r="J4979" s="18"/>
    </row>
    <row r="4980" spans="9:10">
      <c r="I4980" s="18"/>
      <c r="J4980" s="18"/>
    </row>
    <row r="4981" spans="9:10">
      <c r="I4981" s="18"/>
      <c r="J4981" s="18"/>
    </row>
    <row r="4982" spans="9:10">
      <c r="I4982" s="18"/>
      <c r="J4982" s="18"/>
    </row>
    <row r="4983" spans="9:10">
      <c r="I4983" s="18"/>
      <c r="J4983" s="18"/>
    </row>
    <row r="4984" spans="9:10">
      <c r="I4984" s="18"/>
      <c r="J4984" s="18"/>
    </row>
    <row r="4985" spans="9:10">
      <c r="I4985" s="18"/>
      <c r="J4985" s="18"/>
    </row>
    <row r="4986" spans="9:10">
      <c r="I4986" s="18"/>
      <c r="J4986" s="18"/>
    </row>
    <row r="4987" spans="9:10">
      <c r="I4987" s="18"/>
      <c r="J4987" s="18"/>
    </row>
    <row r="4988" spans="9:10">
      <c r="I4988" s="18"/>
      <c r="J4988" s="18"/>
    </row>
    <row r="4989" spans="9:10">
      <c r="I4989" s="18"/>
      <c r="J4989" s="18"/>
    </row>
    <row r="4990" spans="9:10">
      <c r="I4990" s="18"/>
      <c r="J4990" s="18"/>
    </row>
    <row r="4991" spans="9:10">
      <c r="I4991" s="18"/>
      <c r="J4991" s="18"/>
    </row>
    <row r="4992" spans="9:10">
      <c r="I4992" s="18"/>
      <c r="J4992" s="18"/>
    </row>
    <row r="4993" spans="9:10">
      <c r="I4993" s="18"/>
      <c r="J4993" s="18"/>
    </row>
    <row r="4994" spans="9:10">
      <c r="I4994" s="18"/>
      <c r="J4994" s="18"/>
    </row>
    <row r="4995" spans="9:10">
      <c r="I4995" s="18"/>
      <c r="J4995" s="18"/>
    </row>
    <row r="4996" spans="9:10">
      <c r="I4996" s="18"/>
      <c r="J4996" s="18"/>
    </row>
    <row r="4997" spans="9:10">
      <c r="I4997" s="18"/>
      <c r="J4997" s="18"/>
    </row>
    <row r="4998" spans="9:10">
      <c r="I4998" s="18"/>
      <c r="J4998" s="18"/>
    </row>
    <row r="4999" spans="9:10">
      <c r="I4999" s="18"/>
      <c r="J4999" s="18"/>
    </row>
    <row r="5000" spans="9:10">
      <c r="I5000" s="18"/>
      <c r="J5000" s="18"/>
    </row>
    <row r="5001" spans="9:10">
      <c r="I5001" s="18"/>
      <c r="J5001" s="18"/>
    </row>
  </sheetData>
  <autoFilter ref="A1:N441" xr:uid="{41905857-2206-4AC4-B4EA-D557722FD09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EB6B-6A2E-46E7-955D-906090AB3C10}">
  <dimension ref="A1:K409"/>
  <sheetViews>
    <sheetView topLeftCell="D268" workbookViewId="0">
      <selection activeCell="J4" sqref="J4"/>
    </sheetView>
  </sheetViews>
  <sheetFormatPr defaultColWidth="8.796875" defaultRowHeight="14.5"/>
  <cols>
    <col min="1" max="1" width="7.6640625" style="16" bestFit="1" customWidth="1"/>
    <col min="2" max="2" width="5.6640625" style="16" bestFit="1" customWidth="1"/>
    <col min="3" max="3" width="7" style="16" bestFit="1" customWidth="1"/>
    <col min="4" max="4" width="7" style="16" customWidth="1"/>
    <col min="5" max="5" width="52.46484375" style="16" bestFit="1" customWidth="1"/>
    <col min="6" max="6" width="7.46484375" style="16" bestFit="1" customWidth="1"/>
    <col min="7" max="7" width="11.46484375" style="16" bestFit="1" customWidth="1"/>
    <col min="8" max="8" width="12.46484375" style="16" bestFit="1" customWidth="1"/>
    <col min="9" max="9" width="12.19921875" style="16" bestFit="1" customWidth="1"/>
    <col min="10" max="10" width="8.796875" style="16" bestFit="1" customWidth="1"/>
    <col min="11" max="16384" width="8.796875" style="16"/>
  </cols>
  <sheetData>
    <row r="1" spans="1:11" ht="87.5" thickBot="1">
      <c r="A1" s="23" t="s">
        <v>2678</v>
      </c>
      <c r="B1" s="23" t="s">
        <v>2677</v>
      </c>
      <c r="C1" s="24" t="s">
        <v>2675</v>
      </c>
      <c r="D1" s="24" t="s">
        <v>2676</v>
      </c>
      <c r="E1" s="24" t="s">
        <v>2675</v>
      </c>
      <c r="F1" s="24" t="s">
        <v>2674</v>
      </c>
      <c r="G1" s="25" t="s">
        <v>2671</v>
      </c>
      <c r="H1" s="26" t="s">
        <v>2679</v>
      </c>
      <c r="I1" s="27" t="s">
        <v>2680</v>
      </c>
      <c r="J1" s="27" t="s">
        <v>4</v>
      </c>
      <c r="K1" s="27" t="s">
        <v>5</v>
      </c>
    </row>
    <row r="2" spans="1:11" ht="15.5">
      <c r="A2" s="28" t="s">
        <v>503</v>
      </c>
      <c r="B2" s="29" t="s">
        <v>2669</v>
      </c>
      <c r="C2" s="29" t="s">
        <v>502</v>
      </c>
      <c r="D2" s="36" t="s">
        <v>502</v>
      </c>
      <c r="E2" s="30" t="s">
        <v>2668</v>
      </c>
      <c r="F2" s="29" t="s">
        <v>1723</v>
      </c>
      <c r="G2" s="31">
        <v>2111101.6446418632</v>
      </c>
      <c r="H2" s="31">
        <v>626122.97002994013</v>
      </c>
      <c r="I2" s="31">
        <f>G2-H2</f>
        <v>1484978.6746119231</v>
      </c>
      <c r="J2" s="19" t="s">
        <v>226</v>
      </c>
      <c r="K2" s="19" t="s">
        <v>231</v>
      </c>
    </row>
    <row r="3" spans="1:11" ht="15.5">
      <c r="A3" s="32" t="s">
        <v>8</v>
      </c>
      <c r="B3" s="33" t="s">
        <v>2667</v>
      </c>
      <c r="C3" s="33" t="s">
        <v>7</v>
      </c>
      <c r="D3" s="36" t="s">
        <v>7</v>
      </c>
      <c r="E3" s="34" t="s">
        <v>2666</v>
      </c>
      <c r="F3" s="33" t="s">
        <v>1723</v>
      </c>
      <c r="G3" s="35">
        <v>350516.26605720836</v>
      </c>
      <c r="H3" s="35">
        <v>377800.24</v>
      </c>
      <c r="I3" s="35">
        <f t="shared" ref="I3:I66" si="0">G3-H3</f>
        <v>-27283.973942791636</v>
      </c>
      <c r="J3" s="19" t="s">
        <v>1735</v>
      </c>
      <c r="K3" s="19" t="s">
        <v>304</v>
      </c>
    </row>
    <row r="4" spans="1:11" ht="15.5">
      <c r="A4" s="28" t="s">
        <v>506</v>
      </c>
      <c r="B4" s="29" t="s">
        <v>2660</v>
      </c>
      <c r="C4" s="29" t="s">
        <v>505</v>
      </c>
      <c r="D4" s="36" t="s">
        <v>505</v>
      </c>
      <c r="E4" s="30" t="s">
        <v>2659</v>
      </c>
      <c r="F4" s="29" t="s">
        <v>1719</v>
      </c>
      <c r="G4" s="31">
        <v>555761.85193648026</v>
      </c>
      <c r="H4" s="31">
        <v>409891.25699999987</v>
      </c>
      <c r="I4" s="31">
        <f t="shared" si="0"/>
        <v>145870.5949364804</v>
      </c>
      <c r="J4" s="19" t="s">
        <v>1620</v>
      </c>
      <c r="K4" s="19" t="s">
        <v>231</v>
      </c>
    </row>
    <row r="5" spans="1:11" ht="15.5">
      <c r="A5" s="32" t="s">
        <v>2656</v>
      </c>
      <c r="B5" s="33" t="s">
        <v>2655</v>
      </c>
      <c r="C5" s="33" t="s">
        <v>2654</v>
      </c>
      <c r="D5" s="36" t="s">
        <v>2654</v>
      </c>
      <c r="E5" s="34" t="s">
        <v>2653</v>
      </c>
      <c r="F5" s="33" t="s">
        <v>1723</v>
      </c>
      <c r="G5" s="35">
        <v>97826.193348643239</v>
      </c>
      <c r="H5" s="35">
        <v>7244.3999999999987</v>
      </c>
      <c r="I5" s="35">
        <f t="shared" si="0"/>
        <v>90581.793348643245</v>
      </c>
      <c r="J5" s="19" t="s">
        <v>226</v>
      </c>
      <c r="K5" s="19" t="s">
        <v>1223</v>
      </c>
    </row>
    <row r="6" spans="1:11" ht="15.5">
      <c r="A6" s="28" t="s">
        <v>1442</v>
      </c>
      <c r="B6" s="29" t="s">
        <v>2652</v>
      </c>
      <c r="C6" s="29" t="s">
        <v>1441</v>
      </c>
      <c r="D6" s="36" t="s">
        <v>1441</v>
      </c>
      <c r="E6" s="30" t="s">
        <v>2681</v>
      </c>
      <c r="F6" s="29" t="s">
        <v>1723</v>
      </c>
      <c r="G6" s="31">
        <v>31300.428785726432</v>
      </c>
      <c r="H6" s="31">
        <v>17070.870000000003</v>
      </c>
      <c r="I6" s="31">
        <f t="shared" si="0"/>
        <v>14229.558785726429</v>
      </c>
      <c r="J6" s="19" t="s">
        <v>1735</v>
      </c>
      <c r="K6" s="19" t="s">
        <v>1645</v>
      </c>
    </row>
    <row r="7" spans="1:11" ht="15.5">
      <c r="A7" s="32" t="s">
        <v>509</v>
      </c>
      <c r="B7" s="33" t="s">
        <v>2644</v>
      </c>
      <c r="C7" s="33" t="s">
        <v>508</v>
      </c>
      <c r="D7" s="36" t="s">
        <v>508</v>
      </c>
      <c r="E7" s="34" t="s">
        <v>2643</v>
      </c>
      <c r="F7" s="33" t="s">
        <v>1719</v>
      </c>
      <c r="G7" s="35">
        <v>65778.872968617681</v>
      </c>
      <c r="H7" s="35">
        <v>122336.019</v>
      </c>
      <c r="I7" s="35">
        <f t="shared" si="0"/>
        <v>-56557.146031382319</v>
      </c>
      <c r="J7" s="19" t="s">
        <v>1620</v>
      </c>
      <c r="K7" s="19" t="s">
        <v>231</v>
      </c>
    </row>
    <row r="8" spans="1:11" ht="15.5">
      <c r="A8" s="28" t="s">
        <v>512</v>
      </c>
      <c r="B8" s="29" t="s">
        <v>2642</v>
      </c>
      <c r="C8" s="29" t="s">
        <v>511</v>
      </c>
      <c r="D8" s="36" t="s">
        <v>511</v>
      </c>
      <c r="E8" s="30" t="s">
        <v>2682</v>
      </c>
      <c r="F8" s="29" t="s">
        <v>1723</v>
      </c>
      <c r="G8" s="31">
        <v>11742173.655196039</v>
      </c>
      <c r="H8" s="31">
        <v>2829443.2328205109</v>
      </c>
      <c r="I8" s="31">
        <f t="shared" si="0"/>
        <v>8912730.4223755281</v>
      </c>
      <c r="J8" s="19" t="s">
        <v>226</v>
      </c>
      <c r="K8" s="19" t="s">
        <v>1645</v>
      </c>
    </row>
    <row r="9" spans="1:11" ht="15.5">
      <c r="A9" s="32" t="s">
        <v>50</v>
      </c>
      <c r="B9" s="33" t="s">
        <v>2640</v>
      </c>
      <c r="C9" s="33" t="s">
        <v>49</v>
      </c>
      <c r="D9" s="36" t="s">
        <v>49</v>
      </c>
      <c r="E9" s="34" t="s">
        <v>2683</v>
      </c>
      <c r="F9" s="33" t="s">
        <v>1723</v>
      </c>
      <c r="G9" s="35">
        <v>7668716.3309569536</v>
      </c>
      <c r="H9" s="35">
        <v>3373969.7936928095</v>
      </c>
      <c r="I9" s="35">
        <f t="shared" si="0"/>
        <v>4294746.537264144</v>
      </c>
      <c r="J9" s="19" t="s">
        <v>226</v>
      </c>
      <c r="K9" s="19" t="s">
        <v>1593</v>
      </c>
    </row>
    <row r="10" spans="1:11" ht="15.5">
      <c r="A10" s="28" t="s">
        <v>2636</v>
      </c>
      <c r="B10" s="29" t="s">
        <v>2635</v>
      </c>
      <c r="C10" s="29" t="s">
        <v>2634</v>
      </c>
      <c r="D10" s="36" t="s">
        <v>2634</v>
      </c>
      <c r="E10" s="30" t="s">
        <v>2633</v>
      </c>
      <c r="F10" s="29" t="s">
        <v>1723</v>
      </c>
      <c r="G10" s="31">
        <v>1356221.2409384765</v>
      </c>
      <c r="H10" s="31">
        <v>451503.63674496644</v>
      </c>
      <c r="I10" s="31">
        <f t="shared" si="0"/>
        <v>904717.60419351002</v>
      </c>
      <c r="J10" s="19" t="s">
        <v>226</v>
      </c>
      <c r="K10" s="19" t="s">
        <v>304</v>
      </c>
    </row>
    <row r="11" spans="1:11" ht="15.5">
      <c r="A11" s="32" t="s">
        <v>518</v>
      </c>
      <c r="B11" s="33" t="s">
        <v>2632</v>
      </c>
      <c r="C11" s="33" t="s">
        <v>517</v>
      </c>
      <c r="D11" s="36" t="s">
        <v>517</v>
      </c>
      <c r="E11" s="34" t="s">
        <v>2631</v>
      </c>
      <c r="F11" s="33" t="s">
        <v>1723</v>
      </c>
      <c r="G11" s="35">
        <v>4565665.7690910026</v>
      </c>
      <c r="H11" s="35">
        <v>1386992.7348484849</v>
      </c>
      <c r="I11" s="35">
        <f t="shared" si="0"/>
        <v>3178673.0342425178</v>
      </c>
      <c r="J11" s="19" t="s">
        <v>226</v>
      </c>
      <c r="K11" s="19" t="s">
        <v>1404</v>
      </c>
    </row>
    <row r="12" spans="1:11" ht="15.5">
      <c r="A12" s="28" t="s">
        <v>125</v>
      </c>
      <c r="B12" s="29" t="s">
        <v>2422</v>
      </c>
      <c r="C12" s="29" t="s">
        <v>124</v>
      </c>
      <c r="D12" s="36" t="s">
        <v>124</v>
      </c>
      <c r="E12" s="30" t="s">
        <v>2684</v>
      </c>
      <c r="F12" s="29" t="s">
        <v>1723</v>
      </c>
      <c r="G12" s="31">
        <v>1956321.8816309583</v>
      </c>
      <c r="H12" s="31">
        <v>1161065.98</v>
      </c>
      <c r="I12" s="31">
        <f t="shared" si="0"/>
        <v>795255.90163095831</v>
      </c>
      <c r="J12" s="19" t="s">
        <v>1735</v>
      </c>
      <c r="K12" s="19" t="s">
        <v>1404</v>
      </c>
    </row>
    <row r="13" spans="1:11" ht="15.5">
      <c r="A13" s="32" t="s">
        <v>98</v>
      </c>
      <c r="B13" s="33" t="s">
        <v>2471</v>
      </c>
      <c r="C13" s="33" t="s">
        <v>97</v>
      </c>
      <c r="D13" s="36" t="s">
        <v>97</v>
      </c>
      <c r="E13" s="34" t="s">
        <v>2685</v>
      </c>
      <c r="F13" s="33" t="s">
        <v>1723</v>
      </c>
      <c r="G13" s="35">
        <v>1357515.6338487528</v>
      </c>
      <c r="H13" s="35">
        <v>563048.34000000008</v>
      </c>
      <c r="I13" s="35">
        <f t="shared" si="0"/>
        <v>794467.29384875274</v>
      </c>
      <c r="J13" s="19" t="s">
        <v>1735</v>
      </c>
      <c r="K13" s="19" t="s">
        <v>1404</v>
      </c>
    </row>
    <row r="14" spans="1:11" ht="15.5">
      <c r="A14" s="28" t="s">
        <v>29</v>
      </c>
      <c r="B14" s="29" t="s">
        <v>2628</v>
      </c>
      <c r="C14" s="29" t="s">
        <v>28</v>
      </c>
      <c r="D14" s="36" t="s">
        <v>28</v>
      </c>
      <c r="E14" s="30" t="s">
        <v>2686</v>
      </c>
      <c r="F14" s="29" t="s">
        <v>1723</v>
      </c>
      <c r="G14" s="31">
        <v>639527.23216648551</v>
      </c>
      <c r="H14" s="31">
        <v>61198.367468354445</v>
      </c>
      <c r="I14" s="31">
        <f t="shared" si="0"/>
        <v>578328.8646981311</v>
      </c>
      <c r="J14" s="19" t="s">
        <v>226</v>
      </c>
      <c r="K14" s="19" t="s">
        <v>227</v>
      </c>
    </row>
    <row r="15" spans="1:11" ht="15.5">
      <c r="A15" s="32" t="s">
        <v>35</v>
      </c>
      <c r="B15" s="33" t="s">
        <v>2620</v>
      </c>
      <c r="C15" s="33" t="s">
        <v>34</v>
      </c>
      <c r="D15" s="36" t="s">
        <v>34</v>
      </c>
      <c r="E15" s="34" t="s">
        <v>2687</v>
      </c>
      <c r="F15" s="33" t="s">
        <v>1723</v>
      </c>
      <c r="G15" s="35">
        <v>5897026.5487606665</v>
      </c>
      <c r="H15" s="35">
        <v>1274736.883291139</v>
      </c>
      <c r="I15" s="35">
        <f t="shared" si="0"/>
        <v>4622289.6654695272</v>
      </c>
      <c r="J15" s="19" t="s">
        <v>226</v>
      </c>
      <c r="K15" s="19" t="s">
        <v>227</v>
      </c>
    </row>
    <row r="16" spans="1:11" ht="15.5">
      <c r="A16" s="28" t="s">
        <v>32</v>
      </c>
      <c r="B16" s="29" t="s">
        <v>1805</v>
      </c>
      <c r="C16" s="29" t="s">
        <v>31</v>
      </c>
      <c r="D16" s="36" t="s">
        <v>31</v>
      </c>
      <c r="E16" s="30" t="s">
        <v>2688</v>
      </c>
      <c r="F16" s="29" t="s">
        <v>1723</v>
      </c>
      <c r="G16" s="31">
        <v>1736491.5604477474</v>
      </c>
      <c r="H16" s="31">
        <v>842257.91575757577</v>
      </c>
      <c r="I16" s="31">
        <f t="shared" si="0"/>
        <v>894233.64469017158</v>
      </c>
      <c r="J16" s="19" t="s">
        <v>226</v>
      </c>
      <c r="K16" s="19" t="s">
        <v>1404</v>
      </c>
    </row>
    <row r="17" spans="1:11" ht="15.5">
      <c r="A17" s="32" t="s">
        <v>296</v>
      </c>
      <c r="B17" s="33" t="s">
        <v>2120</v>
      </c>
      <c r="C17" s="33" t="s">
        <v>295</v>
      </c>
      <c r="D17" s="36" t="s">
        <v>295</v>
      </c>
      <c r="E17" s="34" t="s">
        <v>2689</v>
      </c>
      <c r="F17" s="33" t="s">
        <v>1723</v>
      </c>
      <c r="G17" s="35">
        <v>329640.50956051791</v>
      </c>
      <c r="H17" s="35">
        <v>49333.037278481017</v>
      </c>
      <c r="I17" s="35">
        <f t="shared" si="0"/>
        <v>280307.47228203691</v>
      </c>
      <c r="J17" s="19" t="s">
        <v>226</v>
      </c>
      <c r="K17" s="19" t="s">
        <v>227</v>
      </c>
    </row>
    <row r="18" spans="1:11" ht="15.5">
      <c r="A18" s="28" t="s">
        <v>2690</v>
      </c>
      <c r="B18" s="29" t="s">
        <v>2691</v>
      </c>
      <c r="C18" s="29" t="s">
        <v>2692</v>
      </c>
      <c r="D18" s="36" t="s">
        <v>2692</v>
      </c>
      <c r="E18" s="30" t="s">
        <v>2693</v>
      </c>
      <c r="F18" s="29" t="s">
        <v>1723</v>
      </c>
      <c r="G18" s="31">
        <v>252324.03455923358</v>
      </c>
      <c r="H18" s="31">
        <v>102568.24</v>
      </c>
      <c r="I18" s="31">
        <f t="shared" si="0"/>
        <v>149755.79455923359</v>
      </c>
      <c r="J18" s="19" t="s">
        <v>226</v>
      </c>
      <c r="K18" s="19" t="s">
        <v>1223</v>
      </c>
    </row>
    <row r="19" spans="1:11" ht="15.5">
      <c r="A19" s="32" t="s">
        <v>41</v>
      </c>
      <c r="B19" s="33" t="s">
        <v>1880</v>
      </c>
      <c r="C19" s="33" t="s">
        <v>1625</v>
      </c>
      <c r="D19" s="36" t="s">
        <v>1625</v>
      </c>
      <c r="E19" s="34" t="s">
        <v>2694</v>
      </c>
      <c r="F19" s="33" t="s">
        <v>1723</v>
      </c>
      <c r="G19" s="35">
        <v>348405.54908350122</v>
      </c>
      <c r="H19" s="35">
        <v>144711.97139240507</v>
      </c>
      <c r="I19" s="35">
        <f t="shared" si="0"/>
        <v>203693.57769109614</v>
      </c>
      <c r="J19" s="19" t="s">
        <v>226</v>
      </c>
      <c r="K19" s="19" t="s">
        <v>227</v>
      </c>
    </row>
    <row r="20" spans="1:11" ht="15.5">
      <c r="A20" s="28" t="s">
        <v>2624</v>
      </c>
      <c r="B20" s="29" t="s">
        <v>2623</v>
      </c>
      <c r="C20" s="29" t="s">
        <v>2622</v>
      </c>
      <c r="D20" s="36" t="s">
        <v>2622</v>
      </c>
      <c r="E20" s="30" t="s">
        <v>2695</v>
      </c>
      <c r="F20" s="29" t="s">
        <v>1723</v>
      </c>
      <c r="G20" s="31">
        <v>1738350.6530939627</v>
      </c>
      <c r="H20" s="31">
        <v>453620.80898734176</v>
      </c>
      <c r="I20" s="31">
        <f t="shared" si="0"/>
        <v>1284729.8441066209</v>
      </c>
      <c r="J20" s="19" t="s">
        <v>226</v>
      </c>
      <c r="K20" s="19" t="s">
        <v>227</v>
      </c>
    </row>
    <row r="21" spans="1:11" ht="15.5">
      <c r="A21" s="32" t="s">
        <v>767</v>
      </c>
      <c r="B21" s="33" t="s">
        <v>2278</v>
      </c>
      <c r="C21" s="33" t="s">
        <v>766</v>
      </c>
      <c r="D21" s="36" t="s">
        <v>766</v>
      </c>
      <c r="E21" s="34" t="s">
        <v>2696</v>
      </c>
      <c r="F21" s="33" t="s">
        <v>1723</v>
      </c>
      <c r="G21" s="35">
        <v>10907072.693413841</v>
      </c>
      <c r="H21" s="35">
        <v>3090951.2983742324</v>
      </c>
      <c r="I21" s="35">
        <f t="shared" si="0"/>
        <v>7816121.3950396087</v>
      </c>
      <c r="J21" s="19" t="s">
        <v>226</v>
      </c>
      <c r="K21" s="19" t="s">
        <v>1538</v>
      </c>
    </row>
    <row r="22" spans="1:11" ht="15.5">
      <c r="A22" s="28" t="s">
        <v>530</v>
      </c>
      <c r="B22" s="29" t="s">
        <v>2614</v>
      </c>
      <c r="C22" s="29" t="s">
        <v>529</v>
      </c>
      <c r="D22" s="36" t="s">
        <v>529</v>
      </c>
      <c r="E22" s="30" t="s">
        <v>2697</v>
      </c>
      <c r="F22" s="29" t="s">
        <v>1723</v>
      </c>
      <c r="G22" s="31">
        <v>344336.88015633688</v>
      </c>
      <c r="H22" s="31">
        <v>93502.131075949364</v>
      </c>
      <c r="I22" s="31">
        <f t="shared" si="0"/>
        <v>250834.74908038753</v>
      </c>
      <c r="J22" s="19" t="s">
        <v>226</v>
      </c>
      <c r="K22" s="19" t="s">
        <v>227</v>
      </c>
    </row>
    <row r="23" spans="1:11" ht="15.5">
      <c r="A23" s="32" t="s">
        <v>1019</v>
      </c>
      <c r="B23" s="33" t="s">
        <v>1985</v>
      </c>
      <c r="C23" s="33" t="s">
        <v>1018</v>
      </c>
      <c r="D23" s="36" t="s">
        <v>1018</v>
      </c>
      <c r="E23" s="34" t="s">
        <v>2698</v>
      </c>
      <c r="F23" s="33" t="s">
        <v>1723</v>
      </c>
      <c r="G23" s="35">
        <v>4512314.8036111277</v>
      </c>
      <c r="H23" s="35">
        <v>1616415.09</v>
      </c>
      <c r="I23" s="35">
        <f t="shared" si="0"/>
        <v>2895899.7136111278</v>
      </c>
      <c r="J23" s="19" t="s">
        <v>226</v>
      </c>
      <c r="K23" s="19" t="s">
        <v>1223</v>
      </c>
    </row>
    <row r="24" spans="1:11" ht="15.5">
      <c r="A24" s="28" t="s">
        <v>950</v>
      </c>
      <c r="B24" s="29" t="s">
        <v>2626</v>
      </c>
      <c r="C24" s="29" t="s">
        <v>949</v>
      </c>
      <c r="D24" s="36" t="s">
        <v>949</v>
      </c>
      <c r="E24" s="30" t="s">
        <v>2699</v>
      </c>
      <c r="F24" s="29" t="s">
        <v>1723</v>
      </c>
      <c r="G24" s="31">
        <v>968993.30814946082</v>
      </c>
      <c r="H24" s="31">
        <v>217591.99787878786</v>
      </c>
      <c r="I24" s="31">
        <f t="shared" si="0"/>
        <v>751401.3102706729</v>
      </c>
      <c r="J24" s="19" t="s">
        <v>226</v>
      </c>
      <c r="K24" s="19" t="s">
        <v>1404</v>
      </c>
    </row>
    <row r="25" spans="1:11" ht="15.5">
      <c r="A25" s="32" t="s">
        <v>527</v>
      </c>
      <c r="B25" s="33" t="s">
        <v>2618</v>
      </c>
      <c r="C25" s="33" t="s">
        <v>526</v>
      </c>
      <c r="D25" s="36" t="s">
        <v>526</v>
      </c>
      <c r="E25" s="34" t="s">
        <v>2700</v>
      </c>
      <c r="F25" s="33" t="s">
        <v>1723</v>
      </c>
      <c r="G25" s="35">
        <v>3924118.45992734</v>
      </c>
      <c r="H25" s="35">
        <v>1268599.5205063291</v>
      </c>
      <c r="I25" s="35">
        <f t="shared" si="0"/>
        <v>2655518.9394210111</v>
      </c>
      <c r="J25" s="19" t="s">
        <v>226</v>
      </c>
      <c r="K25" s="19" t="s">
        <v>227</v>
      </c>
    </row>
    <row r="26" spans="1:11" ht="15.5">
      <c r="A26" s="28" t="s">
        <v>182</v>
      </c>
      <c r="B26" s="29" t="s">
        <v>2286</v>
      </c>
      <c r="C26" s="29" t="s">
        <v>181</v>
      </c>
      <c r="D26" s="36" t="s">
        <v>181</v>
      </c>
      <c r="E26" s="30" t="s">
        <v>2701</v>
      </c>
      <c r="F26" s="29" t="s">
        <v>1723</v>
      </c>
      <c r="G26" s="31">
        <v>393405.9563515854</v>
      </c>
      <c r="H26" s="31">
        <v>28424.929556961943</v>
      </c>
      <c r="I26" s="31">
        <f t="shared" si="0"/>
        <v>364981.02679462347</v>
      </c>
      <c r="J26" s="19" t="s">
        <v>226</v>
      </c>
      <c r="K26" s="19" t="s">
        <v>314</v>
      </c>
    </row>
    <row r="27" spans="1:11" ht="15.5">
      <c r="A27" s="32" t="s">
        <v>1016</v>
      </c>
      <c r="B27" s="33" t="s">
        <v>1987</v>
      </c>
      <c r="C27" s="33" t="s">
        <v>1015</v>
      </c>
      <c r="D27" s="36" t="s">
        <v>1015</v>
      </c>
      <c r="E27" s="34" t="s">
        <v>2702</v>
      </c>
      <c r="F27" s="33" t="s">
        <v>1723</v>
      </c>
      <c r="G27" s="35">
        <v>4290974.0613494152</v>
      </c>
      <c r="H27" s="35">
        <v>1902280.1294478527</v>
      </c>
      <c r="I27" s="35">
        <f t="shared" si="0"/>
        <v>2388693.9319015625</v>
      </c>
      <c r="J27" s="19" t="s">
        <v>226</v>
      </c>
      <c r="K27" s="19" t="s">
        <v>1538</v>
      </c>
    </row>
    <row r="28" spans="1:11" ht="15.5">
      <c r="A28" s="28" t="s">
        <v>1028</v>
      </c>
      <c r="B28" s="29" t="s">
        <v>1993</v>
      </c>
      <c r="C28" s="29" t="s">
        <v>1027</v>
      </c>
      <c r="D28" s="36" t="s">
        <v>1027</v>
      </c>
      <c r="E28" s="30" t="s">
        <v>2703</v>
      </c>
      <c r="F28" s="29" t="s">
        <v>1723</v>
      </c>
      <c r="G28" s="31">
        <v>1382486.8931945059</v>
      </c>
      <c r="H28" s="31">
        <v>760862.17166666675</v>
      </c>
      <c r="I28" s="31">
        <f t="shared" si="0"/>
        <v>621624.7215278392</v>
      </c>
      <c r="J28" s="19" t="s">
        <v>1529</v>
      </c>
      <c r="K28" s="19" t="s">
        <v>1538</v>
      </c>
    </row>
    <row r="29" spans="1:11" ht="15.5">
      <c r="A29" s="32" t="s">
        <v>1022</v>
      </c>
      <c r="B29" s="33" t="s">
        <v>1983</v>
      </c>
      <c r="C29" s="33" t="s">
        <v>1021</v>
      </c>
      <c r="D29" s="36" t="s">
        <v>1021</v>
      </c>
      <c r="E29" s="34" t="s">
        <v>2704</v>
      </c>
      <c r="F29" s="33" t="s">
        <v>1723</v>
      </c>
      <c r="G29" s="35">
        <v>492375.1125170833</v>
      </c>
      <c r="H29" s="35">
        <v>779897.70000000007</v>
      </c>
      <c r="I29" s="35">
        <f t="shared" si="0"/>
        <v>-287522.58748291677</v>
      </c>
      <c r="J29" s="19" t="s">
        <v>1529</v>
      </c>
      <c r="K29" s="19" t="s">
        <v>1223</v>
      </c>
    </row>
    <row r="30" spans="1:11" ht="15.5">
      <c r="A30" s="28" t="s">
        <v>379</v>
      </c>
      <c r="B30" s="29" t="s">
        <v>1991</v>
      </c>
      <c r="C30" s="29" t="s">
        <v>378</v>
      </c>
      <c r="D30" s="36" t="s">
        <v>378</v>
      </c>
      <c r="E30" s="30" t="s">
        <v>2705</v>
      </c>
      <c r="F30" s="29" t="s">
        <v>1723</v>
      </c>
      <c r="G30" s="31">
        <v>2297812.2338624974</v>
      </c>
      <c r="H30" s="31">
        <v>1646055.77</v>
      </c>
      <c r="I30" s="31">
        <f t="shared" si="0"/>
        <v>651756.46386249736</v>
      </c>
      <c r="J30" s="19" t="s">
        <v>1529</v>
      </c>
      <c r="K30" s="19" t="s">
        <v>1223</v>
      </c>
    </row>
    <row r="31" spans="1:11" ht="15.5">
      <c r="A31" s="32" t="s">
        <v>38</v>
      </c>
      <c r="B31" s="33" t="s">
        <v>2616</v>
      </c>
      <c r="C31" s="33" t="s">
        <v>37</v>
      </c>
      <c r="D31" s="36" t="s">
        <v>37</v>
      </c>
      <c r="E31" s="34" t="s">
        <v>2706</v>
      </c>
      <c r="F31" s="33" t="s">
        <v>1723</v>
      </c>
      <c r="G31" s="35">
        <v>1791356.2721560763</v>
      </c>
      <c r="H31" s="35">
        <v>572651.25626582268</v>
      </c>
      <c r="I31" s="35">
        <f t="shared" si="0"/>
        <v>1218705.0158902537</v>
      </c>
      <c r="J31" s="19" t="s">
        <v>226</v>
      </c>
      <c r="K31" s="19" t="s">
        <v>227</v>
      </c>
    </row>
    <row r="32" spans="1:11" ht="15.5">
      <c r="A32" s="28" t="s">
        <v>533</v>
      </c>
      <c r="B32" s="29" t="s">
        <v>2612</v>
      </c>
      <c r="C32" s="29" t="s">
        <v>532</v>
      </c>
      <c r="D32" s="36" t="s">
        <v>532</v>
      </c>
      <c r="E32" s="30" t="s">
        <v>2707</v>
      </c>
      <c r="F32" s="29" t="s">
        <v>1723</v>
      </c>
      <c r="G32" s="31">
        <v>8340950.6165607944</v>
      </c>
      <c r="H32" s="31">
        <v>2596278.3793670884</v>
      </c>
      <c r="I32" s="31">
        <f t="shared" si="0"/>
        <v>5744672.2371937055</v>
      </c>
      <c r="J32" s="19" t="s">
        <v>226</v>
      </c>
      <c r="K32" s="19" t="s">
        <v>227</v>
      </c>
    </row>
    <row r="33" spans="1:11" ht="15.5">
      <c r="A33" s="32" t="s">
        <v>566</v>
      </c>
      <c r="B33" s="33" t="s">
        <v>2584</v>
      </c>
      <c r="C33" s="33" t="s">
        <v>565</v>
      </c>
      <c r="D33" s="36" t="s">
        <v>565</v>
      </c>
      <c r="E33" s="34" t="s">
        <v>2708</v>
      </c>
      <c r="F33" s="33" t="s">
        <v>1723</v>
      </c>
      <c r="G33" s="35">
        <v>11998327.377941417</v>
      </c>
      <c r="H33" s="35">
        <v>10129326.392114094</v>
      </c>
      <c r="I33" s="35">
        <f t="shared" si="0"/>
        <v>1869000.985827323</v>
      </c>
      <c r="J33" s="19" t="s">
        <v>226</v>
      </c>
      <c r="K33" s="19" t="s">
        <v>304</v>
      </c>
    </row>
    <row r="34" spans="1:11" ht="15.5">
      <c r="A34" s="28" t="s">
        <v>536</v>
      </c>
      <c r="B34" s="29" t="s">
        <v>2610</v>
      </c>
      <c r="C34" s="29" t="s">
        <v>535</v>
      </c>
      <c r="D34" s="36" t="s">
        <v>535</v>
      </c>
      <c r="E34" s="30" t="s">
        <v>2609</v>
      </c>
      <c r="F34" s="29" t="s">
        <v>1719</v>
      </c>
      <c r="G34" s="31">
        <v>128104.4901143477</v>
      </c>
      <c r="H34" s="31">
        <v>244896.90224299065</v>
      </c>
      <c r="I34" s="31">
        <f t="shared" si="0"/>
        <v>-116792.41212864294</v>
      </c>
      <c r="J34" s="19" t="s">
        <v>1620</v>
      </c>
      <c r="K34" s="19" t="s">
        <v>1645</v>
      </c>
    </row>
    <row r="35" spans="1:11" ht="15.5">
      <c r="A35" s="32" t="s">
        <v>539</v>
      </c>
      <c r="B35" s="33" t="s">
        <v>2608</v>
      </c>
      <c r="C35" s="33" t="s">
        <v>538</v>
      </c>
      <c r="D35" s="36" t="s">
        <v>538</v>
      </c>
      <c r="E35" s="34" t="s">
        <v>2709</v>
      </c>
      <c r="F35" s="33" t="s">
        <v>1719</v>
      </c>
      <c r="G35" s="35">
        <v>446832.83247809263</v>
      </c>
      <c r="H35" s="35">
        <v>261806.17304347822</v>
      </c>
      <c r="I35" s="35">
        <f t="shared" si="0"/>
        <v>185026.65943461441</v>
      </c>
      <c r="J35" s="19" t="s">
        <v>1529</v>
      </c>
      <c r="K35" s="19" t="s">
        <v>304</v>
      </c>
    </row>
    <row r="36" spans="1:11" ht="15.5">
      <c r="A36" s="28" t="s">
        <v>1225</v>
      </c>
      <c r="B36" s="29" t="s">
        <v>2606</v>
      </c>
      <c r="C36" s="29" t="s">
        <v>1224</v>
      </c>
      <c r="D36" s="36" t="s">
        <v>1224</v>
      </c>
      <c r="E36" s="30" t="s">
        <v>2605</v>
      </c>
      <c r="F36" s="29" t="s">
        <v>1719</v>
      </c>
      <c r="G36" s="31">
        <v>28170244.202986419</v>
      </c>
      <c r="H36" s="31">
        <v>16732283.697091212</v>
      </c>
      <c r="I36" s="31">
        <f t="shared" si="0"/>
        <v>11437960.505895207</v>
      </c>
      <c r="J36" s="19" t="s">
        <v>1667</v>
      </c>
      <c r="K36" s="19" t="s">
        <v>495</v>
      </c>
    </row>
    <row r="37" spans="1:11" ht="15.5">
      <c r="A37" s="32" t="s">
        <v>542</v>
      </c>
      <c r="B37" s="33" t="s">
        <v>2604</v>
      </c>
      <c r="C37" s="33" t="s">
        <v>541</v>
      </c>
      <c r="D37" s="36" t="s">
        <v>541</v>
      </c>
      <c r="E37" s="34" t="s">
        <v>2603</v>
      </c>
      <c r="F37" s="33" t="s">
        <v>1723</v>
      </c>
      <c r="G37" s="35">
        <v>85499.491583865471</v>
      </c>
      <c r="H37" s="35">
        <v>169257.13301652894</v>
      </c>
      <c r="I37" s="35">
        <f t="shared" si="0"/>
        <v>-83757.641432663469</v>
      </c>
      <c r="J37" s="19" t="s">
        <v>1529</v>
      </c>
      <c r="K37" s="19" t="s">
        <v>231</v>
      </c>
    </row>
    <row r="38" spans="1:11" ht="15.5">
      <c r="A38" s="28" t="s">
        <v>656</v>
      </c>
      <c r="B38" s="29" t="s">
        <v>2506</v>
      </c>
      <c r="C38" s="29" t="s">
        <v>655</v>
      </c>
      <c r="D38" s="36" t="s">
        <v>655</v>
      </c>
      <c r="E38" s="30" t="s">
        <v>2710</v>
      </c>
      <c r="F38" s="29" t="s">
        <v>1723</v>
      </c>
      <c r="G38" s="31">
        <v>2460561.3666788614</v>
      </c>
      <c r="H38" s="31">
        <v>1870014.9167114096</v>
      </c>
      <c r="I38" s="31">
        <f t="shared" si="0"/>
        <v>590546.44996745186</v>
      </c>
      <c r="J38" s="19" t="s">
        <v>226</v>
      </c>
      <c r="K38" s="19" t="s">
        <v>304</v>
      </c>
    </row>
    <row r="39" spans="1:11" ht="15.5">
      <c r="A39" s="32" t="s">
        <v>1105</v>
      </c>
      <c r="B39" s="33" t="s">
        <v>1873</v>
      </c>
      <c r="C39" s="33" t="s">
        <v>1104</v>
      </c>
      <c r="D39" s="36" t="s">
        <v>1104</v>
      </c>
      <c r="E39" s="34" t="s">
        <v>2711</v>
      </c>
      <c r="F39" s="33" t="s">
        <v>1719</v>
      </c>
      <c r="G39" s="35">
        <v>637703.92276794265</v>
      </c>
      <c r="H39" s="35">
        <v>274322.10666666663</v>
      </c>
      <c r="I39" s="35">
        <f t="shared" si="0"/>
        <v>363381.81610127602</v>
      </c>
      <c r="J39" s="19" t="s">
        <v>1620</v>
      </c>
      <c r="K39" s="19" t="s">
        <v>1593</v>
      </c>
    </row>
    <row r="40" spans="1:11" ht="15.5">
      <c r="A40" s="28" t="s">
        <v>548</v>
      </c>
      <c r="B40" s="29" t="s">
        <v>2598</v>
      </c>
      <c r="C40" s="29" t="s">
        <v>547</v>
      </c>
      <c r="D40" s="36" t="s">
        <v>547</v>
      </c>
      <c r="E40" s="30" t="s">
        <v>2712</v>
      </c>
      <c r="F40" s="29" t="s">
        <v>1723</v>
      </c>
      <c r="G40" s="31">
        <v>3471182.4109159401</v>
      </c>
      <c r="H40" s="31">
        <v>1141577.3173140497</v>
      </c>
      <c r="I40" s="31">
        <f t="shared" si="0"/>
        <v>2329605.0936018904</v>
      </c>
      <c r="J40" s="19" t="s">
        <v>1529</v>
      </c>
      <c r="K40" s="19" t="s">
        <v>231</v>
      </c>
    </row>
    <row r="41" spans="1:11" ht="15.5">
      <c r="A41" s="32" t="s">
        <v>551</v>
      </c>
      <c r="B41" s="33" t="s">
        <v>2596</v>
      </c>
      <c r="C41" s="33" t="s">
        <v>550</v>
      </c>
      <c r="D41" s="36" t="s">
        <v>550</v>
      </c>
      <c r="E41" s="34" t="s">
        <v>2713</v>
      </c>
      <c r="F41" s="33" t="s">
        <v>1723</v>
      </c>
      <c r="G41" s="35">
        <v>297555.46767797263</v>
      </c>
      <c r="H41" s="35">
        <v>371462.27719512192</v>
      </c>
      <c r="I41" s="35">
        <f t="shared" si="0"/>
        <v>-73906.80951714929</v>
      </c>
      <c r="J41" s="19" t="s">
        <v>1620</v>
      </c>
      <c r="K41" s="19" t="s">
        <v>1538</v>
      </c>
    </row>
    <row r="42" spans="1:11" ht="15.5">
      <c r="A42" s="28" t="s">
        <v>554</v>
      </c>
      <c r="B42" s="29" t="s">
        <v>2594</v>
      </c>
      <c r="C42" s="29" t="s">
        <v>553</v>
      </c>
      <c r="D42" s="36" t="s">
        <v>553</v>
      </c>
      <c r="E42" s="30" t="s">
        <v>2593</v>
      </c>
      <c r="F42" s="29" t="s">
        <v>1719</v>
      </c>
      <c r="G42" s="31">
        <v>75983.583625059764</v>
      </c>
      <c r="H42" s="31">
        <v>108914.25416666665</v>
      </c>
      <c r="I42" s="31">
        <f t="shared" si="0"/>
        <v>-32930.670541606887</v>
      </c>
      <c r="J42" s="19" t="s">
        <v>1529</v>
      </c>
      <c r="K42" s="19" t="s">
        <v>1538</v>
      </c>
    </row>
    <row r="43" spans="1:11" ht="15.5">
      <c r="A43" s="32" t="s">
        <v>563</v>
      </c>
      <c r="B43" s="33" t="s">
        <v>2588</v>
      </c>
      <c r="C43" s="33" t="s">
        <v>562</v>
      </c>
      <c r="D43" s="36" t="s">
        <v>562</v>
      </c>
      <c r="E43" s="34" t="s">
        <v>2587</v>
      </c>
      <c r="F43" s="33" t="s">
        <v>1723</v>
      </c>
      <c r="G43" s="35">
        <v>1919519.8491259499</v>
      </c>
      <c r="H43" s="35">
        <v>945823.6399999999</v>
      </c>
      <c r="I43" s="35">
        <f t="shared" si="0"/>
        <v>973696.20912595</v>
      </c>
      <c r="J43" s="19" t="s">
        <v>226</v>
      </c>
      <c r="K43" s="19" t="s">
        <v>1223</v>
      </c>
    </row>
    <row r="44" spans="1:11" ht="15.5">
      <c r="A44" s="28" t="s">
        <v>2665</v>
      </c>
      <c r="B44" s="29" t="s">
        <v>2664</v>
      </c>
      <c r="C44" s="29" t="s">
        <v>1676</v>
      </c>
      <c r="D44" s="36" t="s">
        <v>1676</v>
      </c>
      <c r="E44" s="30" t="s">
        <v>2714</v>
      </c>
      <c r="F44" s="29" t="s">
        <v>1723</v>
      </c>
      <c r="G44" s="31">
        <v>2649911.1341713155</v>
      </c>
      <c r="H44" s="31">
        <v>1516016.93</v>
      </c>
      <c r="I44" s="31">
        <f t="shared" si="0"/>
        <v>1133894.2041713155</v>
      </c>
      <c r="J44" s="19" t="s">
        <v>226</v>
      </c>
      <c r="K44" s="19" t="s">
        <v>1223</v>
      </c>
    </row>
    <row r="45" spans="1:11" ht="15.5">
      <c r="A45" s="32" t="s">
        <v>56</v>
      </c>
      <c r="B45" s="33" t="s">
        <v>2572</v>
      </c>
      <c r="C45" s="33" t="s">
        <v>55</v>
      </c>
      <c r="D45" s="36" t="s">
        <v>55</v>
      </c>
      <c r="E45" s="34" t="s">
        <v>2571</v>
      </c>
      <c r="F45" s="33" t="s">
        <v>1723</v>
      </c>
      <c r="G45" s="35">
        <v>1700.5460619932096</v>
      </c>
      <c r="H45" s="35">
        <v>418.16</v>
      </c>
      <c r="I45" s="35">
        <f t="shared" si="0"/>
        <v>1282.3860619932095</v>
      </c>
      <c r="J45" s="19" t="s">
        <v>1735</v>
      </c>
      <c r="K45" s="19" t="s">
        <v>1223</v>
      </c>
    </row>
    <row r="46" spans="1:11" ht="15.5">
      <c r="A46" s="28" t="s">
        <v>59</v>
      </c>
      <c r="B46" s="29" t="s">
        <v>2565</v>
      </c>
      <c r="C46" s="29" t="s">
        <v>58</v>
      </c>
      <c r="D46" s="36" t="s">
        <v>58</v>
      </c>
      <c r="E46" s="30" t="s">
        <v>2563</v>
      </c>
      <c r="F46" s="29" t="s">
        <v>1723</v>
      </c>
      <c r="G46" s="31">
        <v>86423606.905043676</v>
      </c>
      <c r="H46" s="31">
        <v>114726151.27215685</v>
      </c>
      <c r="I46" s="31">
        <f t="shared" si="0"/>
        <v>-28302544.367113173</v>
      </c>
      <c r="J46" s="19" t="s">
        <v>1824</v>
      </c>
      <c r="K46" s="19" t="s">
        <v>227</v>
      </c>
    </row>
    <row r="47" spans="1:11" ht="15.5">
      <c r="A47" s="32" t="s">
        <v>62</v>
      </c>
      <c r="B47" s="33" t="s">
        <v>2564</v>
      </c>
      <c r="C47" s="33" t="s">
        <v>61</v>
      </c>
      <c r="D47" s="36" t="s">
        <v>61</v>
      </c>
      <c r="E47" s="34" t="s">
        <v>2715</v>
      </c>
      <c r="F47" s="33" t="s">
        <v>1723</v>
      </c>
      <c r="G47" s="35">
        <v>30123452.876404203</v>
      </c>
      <c r="H47" s="35">
        <v>32987785.234999999</v>
      </c>
      <c r="I47" s="35">
        <f t="shared" si="0"/>
        <v>-2864332.3585957959</v>
      </c>
      <c r="J47" s="19" t="s">
        <v>1824</v>
      </c>
      <c r="K47" s="19" t="s">
        <v>227</v>
      </c>
    </row>
    <row r="48" spans="1:11" ht="15.5">
      <c r="A48" s="28" t="s">
        <v>596</v>
      </c>
      <c r="B48" s="29" t="s">
        <v>2562</v>
      </c>
      <c r="C48" s="29" t="s">
        <v>595</v>
      </c>
      <c r="D48" s="36" t="s">
        <v>595</v>
      </c>
      <c r="E48" s="30" t="s">
        <v>2716</v>
      </c>
      <c r="F48" s="29" t="s">
        <v>1719</v>
      </c>
      <c r="G48" s="31">
        <v>792298.52341865317</v>
      </c>
      <c r="H48" s="31">
        <v>596789.98199999984</v>
      </c>
      <c r="I48" s="31">
        <f t="shared" si="0"/>
        <v>195508.54141865333</v>
      </c>
      <c r="J48" s="19" t="s">
        <v>1620</v>
      </c>
      <c r="K48" s="19" t="s">
        <v>231</v>
      </c>
    </row>
    <row r="49" spans="1:11" ht="15.5">
      <c r="A49" s="32" t="s">
        <v>2717</v>
      </c>
      <c r="B49" s="33" t="s">
        <v>2718</v>
      </c>
      <c r="C49" s="33" t="s">
        <v>2719</v>
      </c>
      <c r="D49" s="36" t="s">
        <v>2719</v>
      </c>
      <c r="E49" s="34" t="s">
        <v>2720</v>
      </c>
      <c r="F49" s="33" t="s">
        <v>1719</v>
      </c>
      <c r="G49" s="35">
        <v>9087.3317288286817</v>
      </c>
      <c r="H49" s="35">
        <v>5143.8599999999997</v>
      </c>
      <c r="I49" s="35">
        <f t="shared" si="0"/>
        <v>3943.471728828682</v>
      </c>
      <c r="J49" s="19" t="s">
        <v>1620</v>
      </c>
      <c r="K49" s="19" t="s">
        <v>231</v>
      </c>
    </row>
    <row r="50" spans="1:11" ht="15.5">
      <c r="A50" s="28" t="s">
        <v>71</v>
      </c>
      <c r="B50" s="29" t="s">
        <v>2558</v>
      </c>
      <c r="C50" s="29" t="s">
        <v>70</v>
      </c>
      <c r="D50" s="36" t="s">
        <v>70</v>
      </c>
      <c r="E50" s="30" t="s">
        <v>2557</v>
      </c>
      <c r="F50" s="29" t="s">
        <v>1723</v>
      </c>
      <c r="G50" s="31">
        <v>7305674.8388448907</v>
      </c>
      <c r="H50" s="31">
        <v>2097034.1240506333</v>
      </c>
      <c r="I50" s="31">
        <f t="shared" si="0"/>
        <v>5208640.7147942577</v>
      </c>
      <c r="J50" s="19" t="s">
        <v>226</v>
      </c>
      <c r="K50" s="19" t="s">
        <v>314</v>
      </c>
    </row>
    <row r="51" spans="1:11" ht="15.5">
      <c r="A51" s="32" t="s">
        <v>602</v>
      </c>
      <c r="B51" s="33" t="s">
        <v>2556</v>
      </c>
      <c r="C51" s="33" t="s">
        <v>601</v>
      </c>
      <c r="D51" s="36" t="s">
        <v>601</v>
      </c>
      <c r="E51" s="34" t="s">
        <v>2721</v>
      </c>
      <c r="F51" s="33" t="s">
        <v>1723</v>
      </c>
      <c r="G51" s="35">
        <v>11737925.711881462</v>
      </c>
      <c r="H51" s="35">
        <v>4126248.0164102558</v>
      </c>
      <c r="I51" s="35">
        <f t="shared" si="0"/>
        <v>7611677.6954712067</v>
      </c>
      <c r="J51" s="19" t="s">
        <v>226</v>
      </c>
      <c r="K51" s="19" t="s">
        <v>1645</v>
      </c>
    </row>
    <row r="52" spans="1:11" ht="15.5">
      <c r="A52" s="28" t="s">
        <v>608</v>
      </c>
      <c r="B52" s="29" t="s">
        <v>1916</v>
      </c>
      <c r="C52" s="29" t="s">
        <v>607</v>
      </c>
      <c r="D52" s="36" t="s">
        <v>607</v>
      </c>
      <c r="E52" s="30" t="s">
        <v>2722</v>
      </c>
      <c r="F52" s="29" t="s">
        <v>1723</v>
      </c>
      <c r="G52" s="31">
        <v>1642454.4090884426</v>
      </c>
      <c r="H52" s="31">
        <v>1209086.0423831779</v>
      </c>
      <c r="I52" s="31">
        <f t="shared" si="0"/>
        <v>433368.36670526466</v>
      </c>
      <c r="J52" s="19" t="s">
        <v>1529</v>
      </c>
      <c r="K52" s="19" t="s">
        <v>1645</v>
      </c>
    </row>
    <row r="53" spans="1:11" ht="15.5">
      <c r="A53" s="32" t="s">
        <v>74</v>
      </c>
      <c r="B53" s="33" t="s">
        <v>2552</v>
      </c>
      <c r="C53" s="33" t="s">
        <v>73</v>
      </c>
      <c r="D53" s="36" t="s">
        <v>73</v>
      </c>
      <c r="E53" s="34" t="s">
        <v>2551</v>
      </c>
      <c r="F53" s="33" t="s">
        <v>1723</v>
      </c>
      <c r="G53" s="35">
        <v>34466909.920768373</v>
      </c>
      <c r="H53" s="35">
        <v>12983528.862830214</v>
      </c>
      <c r="I53" s="35">
        <f t="shared" si="0"/>
        <v>21483381.057938159</v>
      </c>
      <c r="J53" s="19" t="s">
        <v>1824</v>
      </c>
      <c r="K53" s="19" t="s">
        <v>495</v>
      </c>
    </row>
    <row r="54" spans="1:11" ht="15.5">
      <c r="A54" s="28" t="s">
        <v>65</v>
      </c>
      <c r="B54" s="29" t="s">
        <v>2550</v>
      </c>
      <c r="C54" s="29" t="s">
        <v>64</v>
      </c>
      <c r="D54" s="36" t="s">
        <v>64</v>
      </c>
      <c r="E54" s="30" t="s">
        <v>2723</v>
      </c>
      <c r="F54" s="29" t="s">
        <v>1723</v>
      </c>
      <c r="G54" s="31">
        <v>10248537.224595055</v>
      </c>
      <c r="H54" s="31">
        <v>4179061.0059896782</v>
      </c>
      <c r="I54" s="31">
        <f t="shared" si="0"/>
        <v>6069476.2186053768</v>
      </c>
      <c r="J54" s="19" t="s">
        <v>226</v>
      </c>
      <c r="K54" s="19" t="s">
        <v>495</v>
      </c>
    </row>
    <row r="55" spans="1:11" ht="15.5">
      <c r="A55" s="32" t="s">
        <v>2546</v>
      </c>
      <c r="B55" s="33" t="s">
        <v>2545</v>
      </c>
      <c r="C55" s="33" t="s">
        <v>1669</v>
      </c>
      <c r="D55" s="36" t="s">
        <v>1669</v>
      </c>
      <c r="E55" s="34" t="s">
        <v>2724</v>
      </c>
      <c r="F55" s="33" t="s">
        <v>1723</v>
      </c>
      <c r="G55" s="35">
        <v>16701818.349240072</v>
      </c>
      <c r="H55" s="35">
        <v>6650295.8686912758</v>
      </c>
      <c r="I55" s="35">
        <f t="shared" si="0"/>
        <v>10051522.480548795</v>
      </c>
      <c r="J55" s="19" t="s">
        <v>1667</v>
      </c>
      <c r="K55" s="19" t="s">
        <v>1634</v>
      </c>
    </row>
    <row r="56" spans="1:11" ht="15.5">
      <c r="A56" s="28" t="s">
        <v>617</v>
      </c>
      <c r="B56" s="29" t="s">
        <v>2544</v>
      </c>
      <c r="C56" s="29" t="s">
        <v>616</v>
      </c>
      <c r="D56" s="36" t="s">
        <v>616</v>
      </c>
      <c r="E56" s="30" t="s">
        <v>2725</v>
      </c>
      <c r="F56" s="29" t="s">
        <v>1723</v>
      </c>
      <c r="G56" s="31">
        <v>1865188.7120950785</v>
      </c>
      <c r="H56" s="31">
        <v>1157561.4582608696</v>
      </c>
      <c r="I56" s="31">
        <f t="shared" si="0"/>
        <v>707627.25383420894</v>
      </c>
      <c r="J56" s="19" t="s">
        <v>1529</v>
      </c>
      <c r="K56" s="19" t="s">
        <v>1634</v>
      </c>
    </row>
    <row r="57" spans="1:11" ht="15.5">
      <c r="A57" s="32" t="s">
        <v>77</v>
      </c>
      <c r="B57" s="33" t="s">
        <v>2547</v>
      </c>
      <c r="C57" s="33" t="s">
        <v>76</v>
      </c>
      <c r="D57" s="36" t="s">
        <v>76</v>
      </c>
      <c r="E57" s="34" t="s">
        <v>2726</v>
      </c>
      <c r="F57" s="33" t="s">
        <v>1723</v>
      </c>
      <c r="G57" s="35">
        <v>3321506.4028690984</v>
      </c>
      <c r="H57" s="35">
        <v>1602113.2378260868</v>
      </c>
      <c r="I57" s="35">
        <f t="shared" si="0"/>
        <v>1719393.1650430115</v>
      </c>
      <c r="J57" s="19" t="s">
        <v>1529</v>
      </c>
      <c r="K57" s="19" t="s">
        <v>1634</v>
      </c>
    </row>
    <row r="58" spans="1:11" ht="15.5">
      <c r="A58" s="28" t="s">
        <v>611</v>
      </c>
      <c r="B58" s="29" t="s">
        <v>2548</v>
      </c>
      <c r="C58" s="29" t="s">
        <v>610</v>
      </c>
      <c r="D58" s="36" t="s">
        <v>610</v>
      </c>
      <c r="E58" s="30" t="s">
        <v>2727</v>
      </c>
      <c r="F58" s="29" t="s">
        <v>1723</v>
      </c>
      <c r="G58" s="31">
        <v>2246458.4714394934</v>
      </c>
      <c r="H58" s="31">
        <v>1697956.1528260869</v>
      </c>
      <c r="I58" s="31">
        <f t="shared" si="0"/>
        <v>548502.3186134065</v>
      </c>
      <c r="J58" s="19" t="s">
        <v>1529</v>
      </c>
      <c r="K58" s="19" t="s">
        <v>1634</v>
      </c>
    </row>
    <row r="59" spans="1:11" ht="15.5">
      <c r="A59" s="32" t="s">
        <v>188</v>
      </c>
      <c r="B59" s="33" t="s">
        <v>2274</v>
      </c>
      <c r="C59" s="33" t="s">
        <v>187</v>
      </c>
      <c r="D59" s="36" t="s">
        <v>187</v>
      </c>
      <c r="E59" s="34" t="s">
        <v>2728</v>
      </c>
      <c r="F59" s="33" t="s">
        <v>1723</v>
      </c>
      <c r="G59" s="35">
        <v>1534894.1017449021</v>
      </c>
      <c r="H59" s="35">
        <v>1473839.8486912751</v>
      </c>
      <c r="I59" s="35">
        <f t="shared" si="0"/>
        <v>61054.253053626977</v>
      </c>
      <c r="J59" s="19" t="s">
        <v>226</v>
      </c>
      <c r="K59" s="19" t="s">
        <v>304</v>
      </c>
    </row>
    <row r="60" spans="1:11" ht="15.5">
      <c r="A60" s="28" t="s">
        <v>620</v>
      </c>
      <c r="B60" s="29" t="s">
        <v>2542</v>
      </c>
      <c r="C60" s="29" t="s">
        <v>619</v>
      </c>
      <c r="D60" s="36" t="s">
        <v>619</v>
      </c>
      <c r="E60" s="30" t="s">
        <v>2729</v>
      </c>
      <c r="F60" s="29" t="s">
        <v>1719</v>
      </c>
      <c r="G60" s="31">
        <v>2679419.6300983769</v>
      </c>
      <c r="H60" s="31">
        <v>1065856.1262500002</v>
      </c>
      <c r="I60" s="31">
        <f t="shared" si="0"/>
        <v>1613563.5038483767</v>
      </c>
      <c r="J60" s="19" t="s">
        <v>2082</v>
      </c>
      <c r="K60" s="19" t="s">
        <v>1634</v>
      </c>
    </row>
    <row r="61" spans="1:11" ht="15.5">
      <c r="A61" s="32" t="s">
        <v>623</v>
      </c>
      <c r="B61" s="33" t="s">
        <v>2540</v>
      </c>
      <c r="C61" s="33" t="s">
        <v>622</v>
      </c>
      <c r="D61" s="36" t="s">
        <v>622</v>
      </c>
      <c r="E61" s="34" t="s">
        <v>2539</v>
      </c>
      <c r="F61" s="33" t="s">
        <v>1719</v>
      </c>
      <c r="G61" s="35">
        <v>98516.626885324848</v>
      </c>
      <c r="H61" s="35">
        <v>125088.84000000001</v>
      </c>
      <c r="I61" s="35">
        <f t="shared" si="0"/>
        <v>-26572.213114675164</v>
      </c>
      <c r="J61" s="19" t="s">
        <v>1620</v>
      </c>
      <c r="K61" s="19" t="s">
        <v>231</v>
      </c>
    </row>
    <row r="62" spans="1:11" ht="15.5">
      <c r="A62" s="28" t="s">
        <v>569</v>
      </c>
      <c r="B62" s="29" t="s">
        <v>2582</v>
      </c>
      <c r="C62" s="29" t="s">
        <v>568</v>
      </c>
      <c r="D62" s="36" t="s">
        <v>568</v>
      </c>
      <c r="E62" s="30" t="s">
        <v>2730</v>
      </c>
      <c r="F62" s="29" t="s">
        <v>1723</v>
      </c>
      <c r="G62" s="31">
        <v>8879484.5401253048</v>
      </c>
      <c r="H62" s="31">
        <v>7609929.1513087219</v>
      </c>
      <c r="I62" s="31">
        <f t="shared" si="0"/>
        <v>1269555.388816583</v>
      </c>
      <c r="J62" s="19" t="s">
        <v>226</v>
      </c>
      <c r="K62" s="19" t="s">
        <v>304</v>
      </c>
    </row>
    <row r="63" spans="1:11" ht="15.5">
      <c r="A63" s="32" t="s">
        <v>134</v>
      </c>
      <c r="B63" s="33" t="s">
        <v>2404</v>
      </c>
      <c r="C63" s="33" t="s">
        <v>133</v>
      </c>
      <c r="D63" s="36" t="s">
        <v>133</v>
      </c>
      <c r="E63" s="34" t="s">
        <v>2731</v>
      </c>
      <c r="F63" s="33" t="s">
        <v>1723</v>
      </c>
      <c r="G63" s="35">
        <v>4701434.4605060006</v>
      </c>
      <c r="H63" s="35">
        <v>3039199.3599999994</v>
      </c>
      <c r="I63" s="35">
        <f t="shared" si="0"/>
        <v>1662235.1005060012</v>
      </c>
      <c r="J63" s="19" t="s">
        <v>1735</v>
      </c>
      <c r="K63" s="19" t="s">
        <v>1645</v>
      </c>
    </row>
    <row r="64" spans="1:11" ht="15.5">
      <c r="A64" s="28" t="s">
        <v>626</v>
      </c>
      <c r="B64" s="29" t="s">
        <v>2732</v>
      </c>
      <c r="C64" s="29" t="s">
        <v>625</v>
      </c>
      <c r="D64" s="36" t="s">
        <v>625</v>
      </c>
      <c r="E64" s="30" t="s">
        <v>2733</v>
      </c>
      <c r="F64" s="29" t="s">
        <v>1719</v>
      </c>
      <c r="G64" s="31">
        <v>23147.720047201143</v>
      </c>
      <c r="H64" s="31">
        <v>17798.283000000003</v>
      </c>
      <c r="I64" s="31">
        <f t="shared" si="0"/>
        <v>5349.4370472011396</v>
      </c>
      <c r="J64" s="19" t="s">
        <v>1620</v>
      </c>
      <c r="K64" s="19" t="s">
        <v>231</v>
      </c>
    </row>
    <row r="65" spans="1:11" ht="15.5">
      <c r="A65" s="32" t="s">
        <v>343</v>
      </c>
      <c r="B65" s="33" t="s">
        <v>2045</v>
      </c>
      <c r="C65" s="33" t="s">
        <v>342</v>
      </c>
      <c r="D65" s="36" t="s">
        <v>342</v>
      </c>
      <c r="E65" s="34" t="s">
        <v>2734</v>
      </c>
      <c r="F65" s="33" t="s">
        <v>1723</v>
      </c>
      <c r="G65" s="35">
        <v>57717.429013042944</v>
      </c>
      <c r="H65" s="35">
        <v>159445.989</v>
      </c>
      <c r="I65" s="35">
        <f t="shared" si="0"/>
        <v>-101728.55998695706</v>
      </c>
      <c r="J65" s="19" t="s">
        <v>1620</v>
      </c>
      <c r="K65" s="19" t="s">
        <v>231</v>
      </c>
    </row>
    <row r="66" spans="1:11" ht="15.5">
      <c r="A66" s="28" t="s">
        <v>2536</v>
      </c>
      <c r="B66" s="29" t="s">
        <v>2535</v>
      </c>
      <c r="C66" s="29" t="s">
        <v>2534</v>
      </c>
      <c r="D66" s="36" t="s">
        <v>2534</v>
      </c>
      <c r="E66" s="30" t="s">
        <v>2533</v>
      </c>
      <c r="F66" s="29" t="s">
        <v>1723</v>
      </c>
      <c r="G66" s="31">
        <v>3113337.3089352753</v>
      </c>
      <c r="H66" s="31">
        <v>797300.91733128834</v>
      </c>
      <c r="I66" s="31">
        <f t="shared" si="0"/>
        <v>2316036.3916039867</v>
      </c>
      <c r="J66" s="19" t="s">
        <v>226</v>
      </c>
      <c r="K66" s="19" t="s">
        <v>1538</v>
      </c>
    </row>
    <row r="67" spans="1:11" ht="15.5">
      <c r="A67" s="32" t="s">
        <v>989</v>
      </c>
      <c r="B67" s="33" t="s">
        <v>2039</v>
      </c>
      <c r="C67" s="33" t="s">
        <v>988</v>
      </c>
      <c r="D67" s="36" t="s">
        <v>988</v>
      </c>
      <c r="E67" s="34" t="s">
        <v>2735</v>
      </c>
      <c r="F67" s="33" t="s">
        <v>1723</v>
      </c>
      <c r="G67" s="35">
        <v>337.39665091750322</v>
      </c>
      <c r="H67" s="35">
        <v>232.43355371900824</v>
      </c>
      <c r="I67" s="35">
        <f t="shared" ref="I67:I130" si="1">G67-H67</f>
        <v>104.96309719849498</v>
      </c>
      <c r="J67" s="19" t="s">
        <v>1529</v>
      </c>
      <c r="K67" s="19" t="s">
        <v>231</v>
      </c>
    </row>
    <row r="68" spans="1:11" ht="15.5">
      <c r="A68" s="28" t="s">
        <v>113</v>
      </c>
      <c r="B68" s="29" t="s">
        <v>2532</v>
      </c>
      <c r="C68" s="29" t="s">
        <v>1639</v>
      </c>
      <c r="D68" s="36" t="s">
        <v>1639</v>
      </c>
      <c r="E68" s="30" t="s">
        <v>2736</v>
      </c>
      <c r="F68" s="29" t="s">
        <v>1723</v>
      </c>
      <c r="G68" s="31">
        <v>9549056.9069071896</v>
      </c>
      <c r="H68" s="31">
        <v>5986869.7600632906</v>
      </c>
      <c r="I68" s="31">
        <f t="shared" si="1"/>
        <v>3562187.146843899</v>
      </c>
      <c r="J68" s="19" t="s">
        <v>226</v>
      </c>
      <c r="K68" s="19" t="s">
        <v>227</v>
      </c>
    </row>
    <row r="69" spans="1:11" ht="15.5">
      <c r="A69" s="32" t="s">
        <v>614</v>
      </c>
      <c r="B69" s="33" t="s">
        <v>2524</v>
      </c>
      <c r="C69" s="33" t="s">
        <v>613</v>
      </c>
      <c r="D69" s="36" t="s">
        <v>613</v>
      </c>
      <c r="E69" s="34" t="s">
        <v>2737</v>
      </c>
      <c r="F69" s="33" t="s">
        <v>1723</v>
      </c>
      <c r="G69" s="35">
        <v>2448732.0457933731</v>
      </c>
      <c r="H69" s="35">
        <v>1694768.2150632911</v>
      </c>
      <c r="I69" s="35">
        <f t="shared" si="1"/>
        <v>753963.830730082</v>
      </c>
      <c r="J69" s="19" t="s">
        <v>226</v>
      </c>
      <c r="K69" s="19" t="s">
        <v>227</v>
      </c>
    </row>
    <row r="70" spans="1:11" ht="15.5">
      <c r="A70" s="28" t="s">
        <v>839</v>
      </c>
      <c r="B70" s="29" t="s">
        <v>2202</v>
      </c>
      <c r="C70" s="29" t="s">
        <v>838</v>
      </c>
      <c r="D70" s="36" t="s">
        <v>838</v>
      </c>
      <c r="E70" s="30" t="s">
        <v>2738</v>
      </c>
      <c r="F70" s="29" t="s">
        <v>1723</v>
      </c>
      <c r="G70" s="31">
        <v>2673588.1613258184</v>
      </c>
      <c r="H70" s="31">
        <v>1919468.0516666663</v>
      </c>
      <c r="I70" s="31">
        <f t="shared" si="1"/>
        <v>754120.10965915211</v>
      </c>
      <c r="J70" s="19" t="s">
        <v>226</v>
      </c>
      <c r="K70" s="19" t="s">
        <v>1404</v>
      </c>
    </row>
    <row r="71" spans="1:11" ht="15.5">
      <c r="A71" s="32" t="s">
        <v>644</v>
      </c>
      <c r="B71" s="33" t="s">
        <v>2520</v>
      </c>
      <c r="C71" s="33" t="s">
        <v>643</v>
      </c>
      <c r="D71" s="36" t="s">
        <v>643</v>
      </c>
      <c r="E71" s="34" t="s">
        <v>2519</v>
      </c>
      <c r="F71" s="33" t="s">
        <v>1723</v>
      </c>
      <c r="G71" s="35">
        <v>2078043.9556424075</v>
      </c>
      <c r="H71" s="35">
        <v>1240157.2948484847</v>
      </c>
      <c r="I71" s="35">
        <f t="shared" si="1"/>
        <v>837886.66079392284</v>
      </c>
      <c r="J71" s="19" t="s">
        <v>226</v>
      </c>
      <c r="K71" s="19" t="s">
        <v>1404</v>
      </c>
    </row>
    <row r="72" spans="1:11" ht="15.5">
      <c r="A72" s="28" t="s">
        <v>650</v>
      </c>
      <c r="B72" s="29" t="s">
        <v>2516</v>
      </c>
      <c r="C72" s="29" t="s">
        <v>649</v>
      </c>
      <c r="D72" s="36" t="s">
        <v>649</v>
      </c>
      <c r="E72" s="30" t="s">
        <v>2739</v>
      </c>
      <c r="F72" s="29" t="s">
        <v>1723</v>
      </c>
      <c r="G72" s="31">
        <v>9483882.7813875396</v>
      </c>
      <c r="H72" s="31">
        <v>5656042.4356204374</v>
      </c>
      <c r="I72" s="31">
        <f t="shared" si="1"/>
        <v>3827840.3457671022</v>
      </c>
      <c r="J72" s="19" t="s">
        <v>226</v>
      </c>
      <c r="K72" s="19" t="s">
        <v>1574</v>
      </c>
    </row>
    <row r="73" spans="1:11" ht="15.5">
      <c r="A73" s="32" t="s">
        <v>80</v>
      </c>
      <c r="B73" s="33" t="s">
        <v>2512</v>
      </c>
      <c r="C73" s="33" t="s">
        <v>79</v>
      </c>
      <c r="D73" s="36" t="s">
        <v>79</v>
      </c>
      <c r="E73" s="34" t="s">
        <v>2511</v>
      </c>
      <c r="F73" s="33" t="s">
        <v>1723</v>
      </c>
      <c r="G73" s="35">
        <v>652588.80360645009</v>
      </c>
      <c r="H73" s="35">
        <v>283002.45416666666</v>
      </c>
      <c r="I73" s="35">
        <f t="shared" si="1"/>
        <v>369586.34943978343</v>
      </c>
      <c r="J73" s="19" t="s">
        <v>1529</v>
      </c>
      <c r="K73" s="19" t="s">
        <v>1538</v>
      </c>
    </row>
    <row r="74" spans="1:11" ht="15.5">
      <c r="A74" s="28" t="s">
        <v>2510</v>
      </c>
      <c r="B74" s="29" t="s">
        <v>2509</v>
      </c>
      <c r="C74" s="29" t="s">
        <v>2508</v>
      </c>
      <c r="D74" s="36" t="s">
        <v>2508</v>
      </c>
      <c r="E74" s="30" t="s">
        <v>2740</v>
      </c>
      <c r="F74" s="29" t="s">
        <v>1723</v>
      </c>
      <c r="G74" s="31">
        <v>185922.53232385954</v>
      </c>
      <c r="H74" s="31">
        <v>299649.72583333333</v>
      </c>
      <c r="I74" s="31">
        <f t="shared" si="1"/>
        <v>-113727.19350947379</v>
      </c>
      <c r="J74" s="19" t="s">
        <v>1529</v>
      </c>
      <c r="K74" s="19" t="s">
        <v>1538</v>
      </c>
    </row>
    <row r="75" spans="1:11" ht="15.5">
      <c r="A75" s="32" t="s">
        <v>659</v>
      </c>
      <c r="B75" s="33" t="s">
        <v>2504</v>
      </c>
      <c r="C75" s="33" t="s">
        <v>658</v>
      </c>
      <c r="D75" s="36" t="s">
        <v>658</v>
      </c>
      <c r="E75" s="34" t="s">
        <v>2741</v>
      </c>
      <c r="F75" s="33" t="s">
        <v>1719</v>
      </c>
      <c r="G75" s="35">
        <v>134447.57014508202</v>
      </c>
      <c r="H75" s="35">
        <v>46067.328000000009</v>
      </c>
      <c r="I75" s="35">
        <f t="shared" si="1"/>
        <v>88380.242145082011</v>
      </c>
      <c r="J75" s="19" t="s">
        <v>1620</v>
      </c>
      <c r="K75" s="19" t="s">
        <v>231</v>
      </c>
    </row>
    <row r="76" spans="1:11" ht="15.5">
      <c r="A76" s="28" t="s">
        <v>1192</v>
      </c>
      <c r="B76" s="29" t="s">
        <v>1732</v>
      </c>
      <c r="C76" s="29" t="s">
        <v>1191</v>
      </c>
      <c r="D76" s="36" t="s">
        <v>1191</v>
      </c>
      <c r="E76" s="30" t="s">
        <v>2742</v>
      </c>
      <c r="F76" s="29" t="s">
        <v>1719</v>
      </c>
      <c r="G76" s="31">
        <v>1116431.4991010544</v>
      </c>
      <c r="H76" s="31">
        <v>509197.23</v>
      </c>
      <c r="I76" s="31">
        <f t="shared" si="1"/>
        <v>607234.26910105441</v>
      </c>
      <c r="J76" s="19" t="s">
        <v>1620</v>
      </c>
      <c r="K76" s="19" t="s">
        <v>495</v>
      </c>
    </row>
    <row r="77" spans="1:11" ht="15.5">
      <c r="A77" s="32" t="s">
        <v>572</v>
      </c>
      <c r="B77" s="33" t="s">
        <v>2580</v>
      </c>
      <c r="C77" s="33" t="s">
        <v>571</v>
      </c>
      <c r="D77" s="36" t="s">
        <v>571</v>
      </c>
      <c r="E77" s="34" t="s">
        <v>2743</v>
      </c>
      <c r="F77" s="33" t="s">
        <v>1723</v>
      </c>
      <c r="G77" s="35">
        <v>4782457.3954324806</v>
      </c>
      <c r="H77" s="35">
        <v>4244023.6310738251</v>
      </c>
      <c r="I77" s="35">
        <f t="shared" si="1"/>
        <v>538433.76435865555</v>
      </c>
      <c r="J77" s="19" t="s">
        <v>226</v>
      </c>
      <c r="K77" s="19" t="s">
        <v>304</v>
      </c>
    </row>
    <row r="78" spans="1:11" ht="15.5">
      <c r="A78" s="28" t="s">
        <v>89</v>
      </c>
      <c r="B78" s="29" t="s">
        <v>2498</v>
      </c>
      <c r="C78" s="29" t="s">
        <v>88</v>
      </c>
      <c r="D78" s="36" t="s">
        <v>88</v>
      </c>
      <c r="E78" s="30" t="s">
        <v>2744</v>
      </c>
      <c r="F78" s="29" t="s">
        <v>1723</v>
      </c>
      <c r="G78" s="31">
        <v>53181647.609922282</v>
      </c>
      <c r="H78" s="31">
        <v>47498452.601078436</v>
      </c>
      <c r="I78" s="31">
        <f t="shared" si="1"/>
        <v>5683195.0088438466</v>
      </c>
      <c r="J78" s="19" t="s">
        <v>1824</v>
      </c>
      <c r="K78" s="19" t="s">
        <v>1404</v>
      </c>
    </row>
    <row r="79" spans="1:11" ht="15.5">
      <c r="A79" s="32" t="s">
        <v>2496</v>
      </c>
      <c r="B79" s="33" t="s">
        <v>2495</v>
      </c>
      <c r="C79" s="33" t="s">
        <v>2494</v>
      </c>
      <c r="D79" s="36" t="s">
        <v>2494</v>
      </c>
      <c r="E79" s="34" t="s">
        <v>2493</v>
      </c>
      <c r="F79" s="33" t="s">
        <v>1723</v>
      </c>
      <c r="G79" s="35">
        <v>2147148.0099189123</v>
      </c>
      <c r="H79" s="35">
        <v>873506.91666666663</v>
      </c>
      <c r="I79" s="35">
        <f t="shared" si="1"/>
        <v>1273641.0932522458</v>
      </c>
      <c r="J79" s="19" t="s">
        <v>1824</v>
      </c>
      <c r="K79" s="19" t="s">
        <v>1404</v>
      </c>
    </row>
    <row r="80" spans="1:11" ht="15.5">
      <c r="A80" s="28" t="s">
        <v>665</v>
      </c>
      <c r="B80" s="29" t="s">
        <v>2492</v>
      </c>
      <c r="C80" s="29" t="s">
        <v>664</v>
      </c>
      <c r="D80" s="36" t="s">
        <v>664</v>
      </c>
      <c r="E80" s="30" t="s">
        <v>2491</v>
      </c>
      <c r="F80" s="29" t="s">
        <v>1719</v>
      </c>
      <c r="G80" s="31">
        <v>229811.77241896192</v>
      </c>
      <c r="H80" s="31">
        <v>243303.53400000001</v>
      </c>
      <c r="I80" s="31">
        <f t="shared" si="1"/>
        <v>-13491.761581038096</v>
      </c>
      <c r="J80" s="19" t="s">
        <v>1620</v>
      </c>
      <c r="K80" s="19" t="s">
        <v>231</v>
      </c>
    </row>
    <row r="81" spans="1:11" ht="15.5">
      <c r="A81" s="32" t="s">
        <v>587</v>
      </c>
      <c r="B81" s="33" t="s">
        <v>2568</v>
      </c>
      <c r="C81" s="33" t="s">
        <v>586</v>
      </c>
      <c r="D81" s="36" t="s">
        <v>586</v>
      </c>
      <c r="E81" s="34" t="s">
        <v>2745</v>
      </c>
      <c r="F81" s="33" t="s">
        <v>1723</v>
      </c>
      <c r="G81" s="35">
        <v>1188.7109203479577</v>
      </c>
      <c r="H81" s="35">
        <v>882.62</v>
      </c>
      <c r="I81" s="35">
        <f t="shared" si="1"/>
        <v>306.09092034795765</v>
      </c>
      <c r="J81" s="19" t="s">
        <v>1735</v>
      </c>
      <c r="K81" s="19" t="s">
        <v>304</v>
      </c>
    </row>
    <row r="82" spans="1:11" ht="15.5">
      <c r="A82" s="28" t="s">
        <v>671</v>
      </c>
      <c r="B82" s="29" t="s">
        <v>2490</v>
      </c>
      <c r="C82" s="29" t="s">
        <v>670</v>
      </c>
      <c r="D82" s="36" t="s">
        <v>670</v>
      </c>
      <c r="E82" s="30" t="s">
        <v>2746</v>
      </c>
      <c r="F82" s="29" t="s">
        <v>1723</v>
      </c>
      <c r="G82" s="31">
        <v>527567.04177547293</v>
      </c>
      <c r="H82" s="31">
        <v>104174.09386861314</v>
      </c>
      <c r="I82" s="31">
        <f t="shared" si="1"/>
        <v>423392.9479068598</v>
      </c>
      <c r="J82" s="19" t="s">
        <v>226</v>
      </c>
      <c r="K82" s="19" t="s">
        <v>1574</v>
      </c>
    </row>
    <row r="83" spans="1:11" ht="15.5">
      <c r="A83" s="32" t="s">
        <v>515</v>
      </c>
      <c r="B83" s="33" t="s">
        <v>2638</v>
      </c>
      <c r="C83" s="33" t="s">
        <v>514</v>
      </c>
      <c r="D83" s="36" t="s">
        <v>514</v>
      </c>
      <c r="E83" s="34" t="s">
        <v>2747</v>
      </c>
      <c r="F83" s="33" t="s">
        <v>1723</v>
      </c>
      <c r="G83" s="35">
        <v>7863429.1107915994</v>
      </c>
      <c r="H83" s="35">
        <v>3943373.8953020135</v>
      </c>
      <c r="I83" s="35">
        <f t="shared" si="1"/>
        <v>3920055.2154895859</v>
      </c>
      <c r="J83" s="19" t="s">
        <v>226</v>
      </c>
      <c r="K83" s="19" t="s">
        <v>1634</v>
      </c>
    </row>
    <row r="84" spans="1:11" ht="15.5">
      <c r="A84" s="28" t="s">
        <v>92</v>
      </c>
      <c r="B84" s="29" t="s">
        <v>2486</v>
      </c>
      <c r="C84" s="29" t="s">
        <v>91</v>
      </c>
      <c r="D84" s="36" t="s">
        <v>91</v>
      </c>
      <c r="E84" s="30" t="s">
        <v>2748</v>
      </c>
      <c r="F84" s="29" t="s">
        <v>1719</v>
      </c>
      <c r="G84" s="31">
        <v>307713.27311725792</v>
      </c>
      <c r="H84" s="31">
        <v>415191.93357723585</v>
      </c>
      <c r="I84" s="31">
        <f t="shared" si="1"/>
        <v>-107478.66045997792</v>
      </c>
      <c r="J84" s="19" t="s">
        <v>1620</v>
      </c>
      <c r="K84" s="19" t="s">
        <v>1538</v>
      </c>
    </row>
    <row r="85" spans="1:11" ht="15.5">
      <c r="A85" s="32" t="s">
        <v>896</v>
      </c>
      <c r="B85" s="33" t="s">
        <v>2476</v>
      </c>
      <c r="C85" s="33" t="s">
        <v>895</v>
      </c>
      <c r="D85" s="36" t="s">
        <v>895</v>
      </c>
      <c r="E85" s="34" t="s">
        <v>2749</v>
      </c>
      <c r="F85" s="33" t="s">
        <v>1723</v>
      </c>
      <c r="G85" s="35">
        <v>10523797.837611947</v>
      </c>
      <c r="H85" s="35">
        <v>5559969.9500000002</v>
      </c>
      <c r="I85" s="35">
        <f t="shared" si="1"/>
        <v>4963827.887611947</v>
      </c>
      <c r="J85" s="19" t="s">
        <v>1824</v>
      </c>
      <c r="K85" s="19" t="s">
        <v>1593</v>
      </c>
    </row>
    <row r="86" spans="1:11" ht="15.5">
      <c r="A86" s="28" t="s">
        <v>884</v>
      </c>
      <c r="B86" s="29" t="s">
        <v>2159</v>
      </c>
      <c r="C86" s="29" t="s">
        <v>883</v>
      </c>
      <c r="D86" s="36" t="s">
        <v>883</v>
      </c>
      <c r="E86" s="30" t="s">
        <v>2750</v>
      </c>
      <c r="F86" s="29" t="s">
        <v>1723</v>
      </c>
      <c r="G86" s="31">
        <v>573727.01893466245</v>
      </c>
      <c r="H86" s="31">
        <v>355087.24137931044</v>
      </c>
      <c r="I86" s="31">
        <f t="shared" si="1"/>
        <v>218639.77755535202</v>
      </c>
      <c r="J86" s="19" t="s">
        <v>1529</v>
      </c>
      <c r="K86" s="19" t="s">
        <v>1593</v>
      </c>
    </row>
    <row r="87" spans="1:11" ht="15.5">
      <c r="A87" s="32" t="s">
        <v>680</v>
      </c>
      <c r="B87" s="33" t="s">
        <v>2480</v>
      </c>
      <c r="C87" s="33" t="s">
        <v>679</v>
      </c>
      <c r="D87" s="36" t="s">
        <v>679</v>
      </c>
      <c r="E87" s="34" t="s">
        <v>2475</v>
      </c>
      <c r="F87" s="33" t="s">
        <v>1723</v>
      </c>
      <c r="G87" s="35">
        <v>4654501.4226348866</v>
      </c>
      <c r="H87" s="35">
        <v>1090432.6126797379</v>
      </c>
      <c r="I87" s="35">
        <f t="shared" si="1"/>
        <v>3564068.809955149</v>
      </c>
      <c r="J87" s="19" t="s">
        <v>226</v>
      </c>
      <c r="K87" s="19" t="s">
        <v>1593</v>
      </c>
    </row>
    <row r="88" spans="1:11" ht="15.5">
      <c r="A88" s="28" t="s">
        <v>683</v>
      </c>
      <c r="B88" s="29" t="s">
        <v>2469</v>
      </c>
      <c r="C88" s="29" t="s">
        <v>682</v>
      </c>
      <c r="D88" s="36" t="s">
        <v>682</v>
      </c>
      <c r="E88" s="30" t="s">
        <v>2751</v>
      </c>
      <c r="F88" s="29" t="s">
        <v>1719</v>
      </c>
      <c r="G88" s="31">
        <v>75877.650580668502</v>
      </c>
      <c r="H88" s="31">
        <v>108509.436</v>
      </c>
      <c r="I88" s="31">
        <f t="shared" si="1"/>
        <v>-32631.7854193315</v>
      </c>
      <c r="J88" s="19" t="s">
        <v>1620</v>
      </c>
      <c r="K88" s="19" t="s">
        <v>231</v>
      </c>
    </row>
    <row r="89" spans="1:11" ht="15.5">
      <c r="A89" s="32" t="s">
        <v>1527</v>
      </c>
      <c r="B89" s="33" t="s">
        <v>2752</v>
      </c>
      <c r="C89" s="33" t="s">
        <v>1526</v>
      </c>
      <c r="D89" s="36" t="s">
        <v>1526</v>
      </c>
      <c r="E89" s="34" t="s">
        <v>2753</v>
      </c>
      <c r="F89" s="33" t="s">
        <v>1719</v>
      </c>
      <c r="G89" s="35">
        <v>4856.6684361113521</v>
      </c>
      <c r="H89" s="35">
        <v>0</v>
      </c>
      <c r="I89" s="35">
        <f t="shared" si="1"/>
        <v>4856.6684361113521</v>
      </c>
      <c r="J89" s="19">
        <v>0</v>
      </c>
      <c r="K89" s="19">
        <v>0</v>
      </c>
    </row>
    <row r="90" spans="1:11" ht="15.5">
      <c r="A90" s="28" t="s">
        <v>686</v>
      </c>
      <c r="B90" s="29" t="s">
        <v>2467</v>
      </c>
      <c r="C90" s="29" t="s">
        <v>685</v>
      </c>
      <c r="D90" s="36" t="s">
        <v>685</v>
      </c>
      <c r="E90" s="30" t="s">
        <v>2466</v>
      </c>
      <c r="F90" s="29" t="s">
        <v>1723</v>
      </c>
      <c r="G90" s="31">
        <v>79823.789892020359</v>
      </c>
      <c r="H90" s="31">
        <v>98974.402758620679</v>
      </c>
      <c r="I90" s="31">
        <f t="shared" si="1"/>
        <v>-19150.612866600321</v>
      </c>
      <c r="J90" s="19" t="s">
        <v>1529</v>
      </c>
      <c r="K90" s="19" t="s">
        <v>1593</v>
      </c>
    </row>
    <row r="91" spans="1:11" ht="15.5">
      <c r="A91" s="32" t="s">
        <v>101</v>
      </c>
      <c r="B91" s="33" t="s">
        <v>2465</v>
      </c>
      <c r="C91" s="33" t="s">
        <v>100</v>
      </c>
      <c r="D91" s="36" t="s">
        <v>100</v>
      </c>
      <c r="E91" s="34" t="s">
        <v>2464</v>
      </c>
      <c r="F91" s="33" t="s">
        <v>1719</v>
      </c>
      <c r="G91" s="35">
        <v>1190615.4467126997</v>
      </c>
      <c r="H91" s="35">
        <v>680422.2594308944</v>
      </c>
      <c r="I91" s="35">
        <f t="shared" si="1"/>
        <v>510193.18728180532</v>
      </c>
      <c r="J91" s="19" t="s">
        <v>1620</v>
      </c>
      <c r="K91" s="19" t="s">
        <v>1538</v>
      </c>
    </row>
    <row r="92" spans="1:11" ht="15.5">
      <c r="A92" s="28" t="s">
        <v>992</v>
      </c>
      <c r="B92" s="29" t="s">
        <v>2035</v>
      </c>
      <c r="C92" s="29" t="s">
        <v>991</v>
      </c>
      <c r="D92" s="36" t="s">
        <v>991</v>
      </c>
      <c r="E92" s="30" t="s">
        <v>2754</v>
      </c>
      <c r="F92" s="29" t="s">
        <v>1723</v>
      </c>
      <c r="G92" s="31">
        <v>2618.0647094961782</v>
      </c>
      <c r="H92" s="31">
        <v>1196.7880578512397</v>
      </c>
      <c r="I92" s="31">
        <f t="shared" si="1"/>
        <v>1421.2766516449385</v>
      </c>
      <c r="J92" s="19" t="s">
        <v>1529</v>
      </c>
      <c r="K92" s="19" t="s">
        <v>231</v>
      </c>
    </row>
    <row r="93" spans="1:11" ht="15.5">
      <c r="A93" s="32" t="s">
        <v>104</v>
      </c>
      <c r="B93" s="33" t="s">
        <v>2463</v>
      </c>
      <c r="C93" s="33" t="s">
        <v>103</v>
      </c>
      <c r="D93" s="36" t="s">
        <v>103</v>
      </c>
      <c r="E93" s="34" t="s">
        <v>2462</v>
      </c>
      <c r="F93" s="33" t="s">
        <v>1723</v>
      </c>
      <c r="G93" s="35">
        <v>8510.9155304297692</v>
      </c>
      <c r="H93" s="35">
        <v>2688.38</v>
      </c>
      <c r="I93" s="35">
        <f t="shared" si="1"/>
        <v>5822.5355304297691</v>
      </c>
      <c r="J93" s="19" t="s">
        <v>1735</v>
      </c>
      <c r="K93" s="19" t="s">
        <v>495</v>
      </c>
    </row>
    <row r="94" spans="1:11" ht="15.5">
      <c r="A94" s="28" t="s">
        <v>2461</v>
      </c>
      <c r="B94" s="29" t="s">
        <v>2460</v>
      </c>
      <c r="C94" s="29" t="s">
        <v>2459</v>
      </c>
      <c r="D94" s="36" t="s">
        <v>2459</v>
      </c>
      <c r="E94" s="30" t="s">
        <v>2755</v>
      </c>
      <c r="F94" s="29" t="s">
        <v>1723</v>
      </c>
      <c r="G94" s="31">
        <v>5084168.3013957636</v>
      </c>
      <c r="H94" s="31">
        <v>3462828.379999999</v>
      </c>
      <c r="I94" s="31">
        <f t="shared" si="1"/>
        <v>1621339.9213957647</v>
      </c>
      <c r="J94" s="19" t="s">
        <v>1735</v>
      </c>
      <c r="K94" s="19" t="s">
        <v>304</v>
      </c>
    </row>
    <row r="95" spans="1:11" ht="15.5">
      <c r="A95" s="32" t="s">
        <v>2064</v>
      </c>
      <c r="B95" s="33" t="s">
        <v>2063</v>
      </c>
      <c r="C95" s="33" t="s">
        <v>1684</v>
      </c>
      <c r="D95" s="36" t="s">
        <v>1684</v>
      </c>
      <c r="E95" s="34" t="s">
        <v>2756</v>
      </c>
      <c r="F95" s="33" t="s">
        <v>1719</v>
      </c>
      <c r="G95" s="35">
        <v>42589515.607242286</v>
      </c>
      <c r="H95" s="35">
        <v>36769220.77386076</v>
      </c>
      <c r="I95" s="35">
        <f t="shared" si="1"/>
        <v>5820294.8333815262</v>
      </c>
      <c r="J95" s="19" t="s">
        <v>1667</v>
      </c>
      <c r="K95" s="19" t="s">
        <v>227</v>
      </c>
    </row>
    <row r="96" spans="1:11" ht="15.5">
      <c r="A96" s="28" t="s">
        <v>689</v>
      </c>
      <c r="B96" s="29" t="s">
        <v>2145</v>
      </c>
      <c r="C96" s="29" t="s">
        <v>688</v>
      </c>
      <c r="D96" s="36" t="s">
        <v>688</v>
      </c>
      <c r="E96" s="30" t="s">
        <v>2757</v>
      </c>
      <c r="F96" s="29" t="s">
        <v>1723</v>
      </c>
      <c r="G96" s="31">
        <v>919808.43281927309</v>
      </c>
      <c r="H96" s="31">
        <v>371950.79468354431</v>
      </c>
      <c r="I96" s="31">
        <f t="shared" si="1"/>
        <v>547857.63813572878</v>
      </c>
      <c r="J96" s="19" t="s">
        <v>226</v>
      </c>
      <c r="K96" s="19" t="s">
        <v>227</v>
      </c>
    </row>
    <row r="97" spans="1:11" ht="15.5">
      <c r="A97" s="32" t="s">
        <v>995</v>
      </c>
      <c r="B97" s="33" t="s">
        <v>2031</v>
      </c>
      <c r="C97" s="33" t="s">
        <v>994</v>
      </c>
      <c r="D97" s="36" t="s">
        <v>994</v>
      </c>
      <c r="E97" s="34" t="s">
        <v>2758</v>
      </c>
      <c r="F97" s="33" t="s">
        <v>1723</v>
      </c>
      <c r="G97" s="35">
        <v>3481754.2917865417</v>
      </c>
      <c r="H97" s="35">
        <v>1682566.0070886074</v>
      </c>
      <c r="I97" s="35">
        <f t="shared" si="1"/>
        <v>1799188.2846979343</v>
      </c>
      <c r="J97" s="19" t="s">
        <v>226</v>
      </c>
      <c r="K97" s="19" t="s">
        <v>227</v>
      </c>
    </row>
    <row r="98" spans="1:11" ht="15.5">
      <c r="A98" s="28" t="s">
        <v>110</v>
      </c>
      <c r="B98" s="29" t="s">
        <v>2457</v>
      </c>
      <c r="C98" s="29" t="s">
        <v>109</v>
      </c>
      <c r="D98" s="36" t="s">
        <v>109</v>
      </c>
      <c r="E98" s="30" t="s">
        <v>2456</v>
      </c>
      <c r="F98" s="29" t="s">
        <v>1719</v>
      </c>
      <c r="G98" s="31">
        <v>729916.59219724883</v>
      </c>
      <c r="H98" s="31">
        <v>608920.55100000009</v>
      </c>
      <c r="I98" s="31">
        <f t="shared" si="1"/>
        <v>120996.04119724873</v>
      </c>
      <c r="J98" s="19" t="s">
        <v>1620</v>
      </c>
      <c r="K98" s="19" t="s">
        <v>231</v>
      </c>
    </row>
    <row r="99" spans="1:11" ht="15.5">
      <c r="A99" s="32" t="s">
        <v>695</v>
      </c>
      <c r="B99" s="33" t="s">
        <v>2450</v>
      </c>
      <c r="C99" s="33" t="s">
        <v>694</v>
      </c>
      <c r="D99" s="36" t="s">
        <v>694</v>
      </c>
      <c r="E99" s="34" t="s">
        <v>2449</v>
      </c>
      <c r="F99" s="33" t="s">
        <v>1719</v>
      </c>
      <c r="G99" s="35">
        <v>4961.4533677986856</v>
      </c>
      <c r="H99" s="35">
        <v>1013.29</v>
      </c>
      <c r="I99" s="35">
        <f t="shared" si="1"/>
        <v>3948.1633677986856</v>
      </c>
      <c r="J99" s="19" t="s">
        <v>1735</v>
      </c>
      <c r="K99" s="19" t="s">
        <v>1404</v>
      </c>
    </row>
    <row r="100" spans="1:11" ht="15.5">
      <c r="A100" s="28" t="s">
        <v>397</v>
      </c>
      <c r="B100" s="29" t="s">
        <v>1959</v>
      </c>
      <c r="C100" s="29" t="s">
        <v>396</v>
      </c>
      <c r="D100" s="36" t="s">
        <v>396</v>
      </c>
      <c r="E100" s="30" t="s">
        <v>2759</v>
      </c>
      <c r="F100" s="29" t="s">
        <v>1723</v>
      </c>
      <c r="G100" s="31">
        <v>15967479.771495175</v>
      </c>
      <c r="H100" s="31">
        <v>13351967.439999999</v>
      </c>
      <c r="I100" s="31">
        <f t="shared" si="1"/>
        <v>2615512.3314951751</v>
      </c>
      <c r="J100" s="19" t="s">
        <v>1824</v>
      </c>
      <c r="K100" s="19" t="s">
        <v>1223</v>
      </c>
    </row>
    <row r="101" spans="1:11" ht="15.5">
      <c r="A101" s="32" t="s">
        <v>1037</v>
      </c>
      <c r="B101" s="33" t="s">
        <v>1968</v>
      </c>
      <c r="C101" s="33" t="s">
        <v>1036</v>
      </c>
      <c r="D101" s="36" t="s">
        <v>1036</v>
      </c>
      <c r="E101" s="34" t="s">
        <v>2760</v>
      </c>
      <c r="F101" s="33" t="s">
        <v>1719</v>
      </c>
      <c r="G101" s="35">
        <v>11300013.716574699</v>
      </c>
      <c r="H101" s="35">
        <v>3674788.04</v>
      </c>
      <c r="I101" s="35">
        <f t="shared" si="1"/>
        <v>7625225.6765746986</v>
      </c>
      <c r="J101" s="19" t="s">
        <v>1667</v>
      </c>
      <c r="K101" s="19" t="s">
        <v>1223</v>
      </c>
    </row>
    <row r="102" spans="1:11" ht="15.5">
      <c r="A102" s="28" t="s">
        <v>635</v>
      </c>
      <c r="B102" s="29" t="s">
        <v>2528</v>
      </c>
      <c r="C102" s="29" t="s">
        <v>634</v>
      </c>
      <c r="D102" s="36" t="s">
        <v>634</v>
      </c>
      <c r="E102" s="30" t="s">
        <v>2761</v>
      </c>
      <c r="F102" s="29" t="s">
        <v>1723</v>
      </c>
      <c r="G102" s="31">
        <v>2147934.8536824966</v>
      </c>
      <c r="H102" s="31">
        <v>1282310.852878788</v>
      </c>
      <c r="I102" s="31">
        <f t="shared" si="1"/>
        <v>865624.00080370856</v>
      </c>
      <c r="J102" s="19" t="s">
        <v>226</v>
      </c>
      <c r="K102" s="19" t="s">
        <v>1404</v>
      </c>
    </row>
    <row r="103" spans="1:11" ht="15.5">
      <c r="A103" s="32" t="s">
        <v>2448</v>
      </c>
      <c r="B103" s="33" t="s">
        <v>2447</v>
      </c>
      <c r="C103" s="33" t="s">
        <v>1657</v>
      </c>
      <c r="D103" s="36" t="s">
        <v>1657</v>
      </c>
      <c r="E103" s="34" t="s">
        <v>2762</v>
      </c>
      <c r="F103" s="33" t="s">
        <v>1723</v>
      </c>
      <c r="G103" s="35">
        <v>4744262.777685646</v>
      </c>
      <c r="H103" s="35">
        <v>2496886.3790939595</v>
      </c>
      <c r="I103" s="35">
        <f t="shared" si="1"/>
        <v>2247376.3985916865</v>
      </c>
      <c r="J103" s="19" t="s">
        <v>226</v>
      </c>
      <c r="K103" s="19" t="s">
        <v>1634</v>
      </c>
    </row>
    <row r="104" spans="1:11" ht="15.5">
      <c r="A104" s="28" t="s">
        <v>116</v>
      </c>
      <c r="B104" s="29" t="s">
        <v>2445</v>
      </c>
      <c r="C104" s="29" t="s">
        <v>115</v>
      </c>
      <c r="D104" s="36" t="s">
        <v>115</v>
      </c>
      <c r="E104" s="30" t="s">
        <v>2444</v>
      </c>
      <c r="F104" s="29" t="s">
        <v>1719</v>
      </c>
      <c r="G104" s="31">
        <v>1211301.9312635474</v>
      </c>
      <c r="H104" s="31">
        <v>657833.53500000015</v>
      </c>
      <c r="I104" s="31">
        <f t="shared" si="1"/>
        <v>553468.39626354724</v>
      </c>
      <c r="J104" s="19" t="s">
        <v>1620</v>
      </c>
      <c r="K104" s="19" t="s">
        <v>231</v>
      </c>
    </row>
    <row r="105" spans="1:11" ht="15.5">
      <c r="A105" s="32" t="s">
        <v>803</v>
      </c>
      <c r="B105" s="33" t="s">
        <v>2234</v>
      </c>
      <c r="C105" s="33" t="s">
        <v>802</v>
      </c>
      <c r="D105" s="36" t="s">
        <v>802</v>
      </c>
      <c r="E105" s="34" t="s">
        <v>2763</v>
      </c>
      <c r="F105" s="33" t="s">
        <v>1723</v>
      </c>
      <c r="G105" s="35">
        <v>10846771.093974952</v>
      </c>
      <c r="H105" s="35">
        <v>5565547.2638321184</v>
      </c>
      <c r="I105" s="35">
        <f t="shared" si="1"/>
        <v>5281223.8301428333</v>
      </c>
      <c r="J105" s="19" t="s">
        <v>226</v>
      </c>
      <c r="K105" s="19" t="s">
        <v>1574</v>
      </c>
    </row>
    <row r="106" spans="1:11" ht="15.5">
      <c r="A106" s="28" t="s">
        <v>1351</v>
      </c>
      <c r="B106" s="29" t="s">
        <v>2455</v>
      </c>
      <c r="C106" s="29" t="s">
        <v>1350</v>
      </c>
      <c r="D106" s="36" t="s">
        <v>1350</v>
      </c>
      <c r="E106" s="30" t="s">
        <v>2764</v>
      </c>
      <c r="F106" s="29" t="s">
        <v>1723</v>
      </c>
      <c r="G106" s="31">
        <v>15662276.139578106</v>
      </c>
      <c r="H106" s="31">
        <v>7176113.1913138852</v>
      </c>
      <c r="I106" s="31">
        <f t="shared" si="1"/>
        <v>8486162.9482642207</v>
      </c>
      <c r="J106" s="19" t="s">
        <v>226</v>
      </c>
      <c r="K106" s="19" t="s">
        <v>1574</v>
      </c>
    </row>
    <row r="107" spans="1:11" ht="15.5">
      <c r="A107" s="32" t="s">
        <v>986</v>
      </c>
      <c r="B107" s="33" t="s">
        <v>2051</v>
      </c>
      <c r="C107" s="33" t="s">
        <v>985</v>
      </c>
      <c r="D107" s="36" t="s">
        <v>985</v>
      </c>
      <c r="E107" s="34" t="s">
        <v>2765</v>
      </c>
      <c r="F107" s="33" t="s">
        <v>1723</v>
      </c>
      <c r="G107" s="35">
        <v>2021758.0479545998</v>
      </c>
      <c r="H107" s="35">
        <v>916007.09</v>
      </c>
      <c r="I107" s="35">
        <f t="shared" si="1"/>
        <v>1105750.9579546</v>
      </c>
      <c r="J107" s="19">
        <v>0</v>
      </c>
      <c r="K107" s="19">
        <v>0</v>
      </c>
    </row>
    <row r="108" spans="1:11" ht="15.5">
      <c r="A108" s="28" t="s">
        <v>698</v>
      </c>
      <c r="B108" s="29" t="s">
        <v>2443</v>
      </c>
      <c r="C108" s="29" t="s">
        <v>697</v>
      </c>
      <c r="D108" s="36" t="s">
        <v>697</v>
      </c>
      <c r="E108" s="30" t="s">
        <v>2766</v>
      </c>
      <c r="F108" s="29" t="s">
        <v>1723</v>
      </c>
      <c r="G108" s="31">
        <v>4297432.2287557386</v>
      </c>
      <c r="H108" s="31">
        <v>1315784.7340268465</v>
      </c>
      <c r="I108" s="31">
        <f t="shared" si="1"/>
        <v>2981647.4947288921</v>
      </c>
      <c r="J108" s="19" t="s">
        <v>226</v>
      </c>
      <c r="K108" s="19" t="s">
        <v>304</v>
      </c>
    </row>
    <row r="109" spans="1:11" ht="15.5">
      <c r="A109" s="32" t="s">
        <v>119</v>
      </c>
      <c r="B109" s="33" t="s">
        <v>2441</v>
      </c>
      <c r="C109" s="33" t="s">
        <v>118</v>
      </c>
      <c r="D109" s="36" t="s">
        <v>118</v>
      </c>
      <c r="E109" s="34" t="s">
        <v>2440</v>
      </c>
      <c r="F109" s="33" t="s">
        <v>1723</v>
      </c>
      <c r="G109" s="35">
        <v>29725612.19971025</v>
      </c>
      <c r="H109" s="35">
        <v>39631330.030000001</v>
      </c>
      <c r="I109" s="35">
        <f t="shared" si="1"/>
        <v>-9905717.8302897513</v>
      </c>
      <c r="J109" s="19" t="s">
        <v>1824</v>
      </c>
      <c r="K109" s="19" t="s">
        <v>1634</v>
      </c>
    </row>
    <row r="110" spans="1:11" ht="15.5">
      <c r="A110" s="28" t="s">
        <v>122</v>
      </c>
      <c r="B110" s="29" t="s">
        <v>2439</v>
      </c>
      <c r="C110" s="29" t="s">
        <v>121</v>
      </c>
      <c r="D110" s="36" t="s">
        <v>121</v>
      </c>
      <c r="E110" s="30" t="s">
        <v>2767</v>
      </c>
      <c r="F110" s="29" t="s">
        <v>1723</v>
      </c>
      <c r="G110" s="31">
        <v>657382.69085891929</v>
      </c>
      <c r="H110" s="31">
        <v>79588.989540469891</v>
      </c>
      <c r="I110" s="31">
        <f t="shared" si="1"/>
        <v>577793.70131844934</v>
      </c>
      <c r="J110" s="19" t="s">
        <v>226</v>
      </c>
      <c r="K110" s="19" t="s">
        <v>1210</v>
      </c>
    </row>
    <row r="111" spans="1:11" ht="15.5">
      <c r="A111" s="32" t="s">
        <v>361</v>
      </c>
      <c r="B111" s="33" t="s">
        <v>2427</v>
      </c>
      <c r="C111" s="33" t="s">
        <v>2426</v>
      </c>
      <c r="D111" s="36" t="s">
        <v>360</v>
      </c>
      <c r="E111" s="34" t="s">
        <v>2768</v>
      </c>
      <c r="F111" s="33" t="s">
        <v>1723</v>
      </c>
      <c r="G111" s="35">
        <v>201768.33583377389</v>
      </c>
      <c r="H111" s="35">
        <v>396162.15000000008</v>
      </c>
      <c r="I111" s="35">
        <f t="shared" si="1"/>
        <v>-194393.81416622619</v>
      </c>
      <c r="J111" s="19" t="s">
        <v>1735</v>
      </c>
      <c r="K111" s="19" t="s">
        <v>314</v>
      </c>
    </row>
    <row r="112" spans="1:11" ht="15.5">
      <c r="A112" s="28" t="s">
        <v>20</v>
      </c>
      <c r="B112" s="29" t="s">
        <v>2650</v>
      </c>
      <c r="C112" s="29" t="s">
        <v>19</v>
      </c>
      <c r="D112" s="36" t="s">
        <v>19</v>
      </c>
      <c r="E112" s="30" t="s">
        <v>2769</v>
      </c>
      <c r="F112" s="29" t="s">
        <v>1723</v>
      </c>
      <c r="G112" s="31">
        <v>3523541.5545273577</v>
      </c>
      <c r="H112" s="31">
        <v>1473040.3099999998</v>
      </c>
      <c r="I112" s="31">
        <f t="shared" si="1"/>
        <v>2050501.2445273579</v>
      </c>
      <c r="J112" s="19">
        <v>0</v>
      </c>
      <c r="K112" s="19">
        <v>0</v>
      </c>
    </row>
    <row r="113" spans="1:11" ht="15.5">
      <c r="A113" s="32" t="s">
        <v>53</v>
      </c>
      <c r="B113" s="33" t="s">
        <v>2436</v>
      </c>
      <c r="C113" s="33" t="s">
        <v>52</v>
      </c>
      <c r="D113" s="36" t="s">
        <v>52</v>
      </c>
      <c r="E113" s="34" t="s">
        <v>2434</v>
      </c>
      <c r="F113" s="33" t="s">
        <v>1723</v>
      </c>
      <c r="G113" s="35">
        <v>541364.3762900671</v>
      </c>
      <c r="H113" s="35">
        <v>436988.76</v>
      </c>
      <c r="I113" s="35">
        <f t="shared" si="1"/>
        <v>104375.61629006709</v>
      </c>
      <c r="J113" s="19">
        <v>0</v>
      </c>
      <c r="K113" s="19">
        <v>0</v>
      </c>
    </row>
    <row r="114" spans="1:11" ht="15.5">
      <c r="A114" s="28" t="s">
        <v>179</v>
      </c>
      <c r="B114" s="29" t="s">
        <v>2290</v>
      </c>
      <c r="C114" s="29" t="s">
        <v>178</v>
      </c>
      <c r="D114" s="36" t="s">
        <v>178</v>
      </c>
      <c r="E114" s="30" t="s">
        <v>2770</v>
      </c>
      <c r="F114" s="29" t="s">
        <v>1723</v>
      </c>
      <c r="G114" s="31">
        <v>1235316.3122510652</v>
      </c>
      <c r="H114" s="31">
        <v>781053.28999999992</v>
      </c>
      <c r="I114" s="31">
        <f t="shared" si="1"/>
        <v>454263.02225106524</v>
      </c>
      <c r="J114" s="19">
        <v>0</v>
      </c>
      <c r="K114" s="19">
        <v>0</v>
      </c>
    </row>
    <row r="115" spans="1:11" ht="15.5">
      <c r="A115" s="32" t="s">
        <v>197</v>
      </c>
      <c r="B115" s="33" t="s">
        <v>2262</v>
      </c>
      <c r="C115" s="33" t="s">
        <v>196</v>
      </c>
      <c r="D115" s="36" t="s">
        <v>196</v>
      </c>
      <c r="E115" s="34" t="s">
        <v>2771</v>
      </c>
      <c r="F115" s="33" t="s">
        <v>1723</v>
      </c>
      <c r="G115" s="35">
        <v>1197991.8933730363</v>
      </c>
      <c r="H115" s="35">
        <v>684796.40999999992</v>
      </c>
      <c r="I115" s="35">
        <f t="shared" si="1"/>
        <v>513195.48337303638</v>
      </c>
      <c r="J115" s="19">
        <v>0</v>
      </c>
      <c r="K115" s="19">
        <v>0</v>
      </c>
    </row>
    <row r="116" spans="1:11" ht="15.5">
      <c r="A116" s="28" t="s">
        <v>701</v>
      </c>
      <c r="B116" s="29" t="s">
        <v>2424</v>
      </c>
      <c r="C116" s="29" t="s">
        <v>700</v>
      </c>
      <c r="D116" s="36" t="s">
        <v>700</v>
      </c>
      <c r="E116" s="30" t="s">
        <v>2772</v>
      </c>
      <c r="F116" s="29" t="s">
        <v>1719</v>
      </c>
      <c r="G116" s="31">
        <v>923042.75000192795</v>
      </c>
      <c r="H116" s="31">
        <v>464829.90299999993</v>
      </c>
      <c r="I116" s="31">
        <f t="shared" si="1"/>
        <v>458212.84700192802</v>
      </c>
      <c r="J116" s="19" t="s">
        <v>1620</v>
      </c>
      <c r="K116" s="19" t="s">
        <v>231</v>
      </c>
    </row>
    <row r="117" spans="1:11" ht="15.5">
      <c r="A117" s="32" t="s">
        <v>2773</v>
      </c>
      <c r="B117" s="33" t="s">
        <v>2774</v>
      </c>
      <c r="C117" s="33" t="s">
        <v>2775</v>
      </c>
      <c r="D117" s="36" t="s">
        <v>2775</v>
      </c>
      <c r="E117" s="34" t="s">
        <v>2776</v>
      </c>
      <c r="F117" s="33" t="s">
        <v>1723</v>
      </c>
      <c r="G117" s="35">
        <v>437678.31480505818</v>
      </c>
      <c r="H117" s="35">
        <v>170927.01</v>
      </c>
      <c r="I117" s="35">
        <f t="shared" si="1"/>
        <v>266751.30480505817</v>
      </c>
      <c r="J117" s="19" t="s">
        <v>1735</v>
      </c>
      <c r="K117" s="19" t="s">
        <v>227</v>
      </c>
    </row>
    <row r="118" spans="1:11" ht="15.5">
      <c r="A118" s="28" t="s">
        <v>1183</v>
      </c>
      <c r="B118" s="29" t="s">
        <v>2420</v>
      </c>
      <c r="C118" s="29" t="s">
        <v>1182</v>
      </c>
      <c r="D118" s="36" t="s">
        <v>1182</v>
      </c>
      <c r="E118" s="30" t="s">
        <v>2419</v>
      </c>
      <c r="F118" s="29" t="s">
        <v>1719</v>
      </c>
      <c r="G118" s="31">
        <v>6548174.7514884658</v>
      </c>
      <c r="H118" s="31">
        <v>1951546.1516766485</v>
      </c>
      <c r="I118" s="31">
        <f t="shared" si="1"/>
        <v>4596628.5998118175</v>
      </c>
      <c r="J118" s="19" t="s">
        <v>1667</v>
      </c>
      <c r="K118" s="19" t="s">
        <v>231</v>
      </c>
    </row>
    <row r="119" spans="1:11" ht="15.5">
      <c r="A119" s="32" t="s">
        <v>128</v>
      </c>
      <c r="B119" s="33" t="s">
        <v>2418</v>
      </c>
      <c r="C119" s="33" t="s">
        <v>127</v>
      </c>
      <c r="D119" s="36" t="s">
        <v>127</v>
      </c>
      <c r="E119" s="34" t="s">
        <v>2417</v>
      </c>
      <c r="F119" s="33" t="s">
        <v>1723</v>
      </c>
      <c r="G119" s="35">
        <v>1101927.534032108</v>
      </c>
      <c r="H119" s="35">
        <v>620975.98413043492</v>
      </c>
      <c r="I119" s="35">
        <f t="shared" si="1"/>
        <v>480951.5499016731</v>
      </c>
      <c r="J119" s="19" t="s">
        <v>1529</v>
      </c>
      <c r="K119" s="19" t="s">
        <v>304</v>
      </c>
    </row>
    <row r="120" spans="1:11" ht="15.5">
      <c r="A120" s="28" t="s">
        <v>131</v>
      </c>
      <c r="B120" s="29" t="s">
        <v>2416</v>
      </c>
      <c r="C120" s="29" t="s">
        <v>130</v>
      </c>
      <c r="D120" s="36" t="s">
        <v>130</v>
      </c>
      <c r="E120" s="30" t="s">
        <v>2415</v>
      </c>
      <c r="F120" s="29" t="s">
        <v>1723</v>
      </c>
      <c r="G120" s="31">
        <v>9862710.773837911</v>
      </c>
      <c r="H120" s="31">
        <v>3579444.6869241199</v>
      </c>
      <c r="I120" s="31">
        <f t="shared" si="1"/>
        <v>6283266.0869137906</v>
      </c>
      <c r="J120" s="19" t="s">
        <v>1824</v>
      </c>
      <c r="K120" s="19" t="s">
        <v>1210</v>
      </c>
    </row>
    <row r="121" spans="1:11" ht="15.5">
      <c r="A121" s="32" t="s">
        <v>2410</v>
      </c>
      <c r="B121" s="33" t="s">
        <v>2409</v>
      </c>
      <c r="C121" s="33" t="s">
        <v>2408</v>
      </c>
      <c r="D121" s="36" t="s">
        <v>2408</v>
      </c>
      <c r="E121" s="34" t="s">
        <v>2777</v>
      </c>
      <c r="F121" s="33" t="s">
        <v>1723</v>
      </c>
      <c r="G121" s="35">
        <v>303712.27417986788</v>
      </c>
      <c r="H121" s="35">
        <v>38819.791062663178</v>
      </c>
      <c r="I121" s="35">
        <f t="shared" si="1"/>
        <v>264892.48311720468</v>
      </c>
      <c r="J121" s="19" t="s">
        <v>226</v>
      </c>
      <c r="K121" s="19" t="s">
        <v>1210</v>
      </c>
    </row>
    <row r="122" spans="1:11" ht="15.5">
      <c r="A122" s="28" t="s">
        <v>707</v>
      </c>
      <c r="B122" s="29" t="s">
        <v>2406</v>
      </c>
      <c r="C122" s="29" t="s">
        <v>706</v>
      </c>
      <c r="D122" s="36" t="s">
        <v>706</v>
      </c>
      <c r="E122" s="30" t="s">
        <v>2778</v>
      </c>
      <c r="F122" s="29" t="s">
        <v>1719</v>
      </c>
      <c r="G122" s="31">
        <v>191417.14244101333</v>
      </c>
      <c r="H122" s="31">
        <v>288099.15300000005</v>
      </c>
      <c r="I122" s="31">
        <f t="shared" si="1"/>
        <v>-96682.010558986716</v>
      </c>
      <c r="J122" s="19" t="s">
        <v>1620</v>
      </c>
      <c r="K122" s="19" t="s">
        <v>231</v>
      </c>
    </row>
    <row r="123" spans="1:11" ht="15.5">
      <c r="A123" s="32" t="s">
        <v>137</v>
      </c>
      <c r="B123" s="33" t="s">
        <v>2402</v>
      </c>
      <c r="C123" s="33" t="s">
        <v>136</v>
      </c>
      <c r="D123" s="36" t="s">
        <v>136</v>
      </c>
      <c r="E123" s="34" t="s">
        <v>2401</v>
      </c>
      <c r="F123" s="33" t="s">
        <v>1723</v>
      </c>
      <c r="G123" s="35">
        <v>6648382.9268148597</v>
      </c>
      <c r="H123" s="35">
        <v>3714354.6193503337</v>
      </c>
      <c r="I123" s="35">
        <f t="shared" si="1"/>
        <v>2934028.307464526</v>
      </c>
      <c r="J123" s="19" t="s">
        <v>226</v>
      </c>
      <c r="K123" s="19" t="s">
        <v>495</v>
      </c>
    </row>
    <row r="124" spans="1:11" ht="15.5">
      <c r="A124" s="28" t="s">
        <v>358</v>
      </c>
      <c r="B124" s="29" t="s">
        <v>2033</v>
      </c>
      <c r="C124" s="29" t="s">
        <v>357</v>
      </c>
      <c r="D124" s="36" t="s">
        <v>357</v>
      </c>
      <c r="E124" s="30" t="s">
        <v>2779</v>
      </c>
      <c r="F124" s="29" t="s">
        <v>1723</v>
      </c>
      <c r="G124" s="31">
        <v>1041950.2551245451</v>
      </c>
      <c r="H124" s="31">
        <v>533328.89658227854</v>
      </c>
      <c r="I124" s="31">
        <f t="shared" si="1"/>
        <v>508621.35854226653</v>
      </c>
      <c r="J124" s="19" t="s">
        <v>226</v>
      </c>
      <c r="K124" s="19" t="s">
        <v>227</v>
      </c>
    </row>
    <row r="125" spans="1:11" ht="15.5">
      <c r="A125" s="32" t="s">
        <v>140</v>
      </c>
      <c r="B125" s="33" t="s">
        <v>2433</v>
      </c>
      <c r="C125" s="33" t="s">
        <v>139</v>
      </c>
      <c r="D125" s="36" t="s">
        <v>139</v>
      </c>
      <c r="E125" s="34" t="s">
        <v>2780</v>
      </c>
      <c r="F125" s="33" t="s">
        <v>1723</v>
      </c>
      <c r="G125" s="35">
        <v>388398.42665739323</v>
      </c>
      <c r="H125" s="35">
        <v>226740.1766666667</v>
      </c>
      <c r="I125" s="35">
        <f t="shared" si="1"/>
        <v>161658.24999072653</v>
      </c>
      <c r="J125" s="19" t="s">
        <v>1529</v>
      </c>
      <c r="K125" s="19" t="s">
        <v>1538</v>
      </c>
    </row>
    <row r="126" spans="1:11" ht="15.5">
      <c r="A126" s="28" t="s">
        <v>776</v>
      </c>
      <c r="B126" s="29" t="s">
        <v>2266</v>
      </c>
      <c r="C126" s="29" t="s">
        <v>775</v>
      </c>
      <c r="D126" s="36" t="s">
        <v>775</v>
      </c>
      <c r="E126" s="30" t="s">
        <v>2781</v>
      </c>
      <c r="F126" s="29" t="s">
        <v>1719</v>
      </c>
      <c r="G126" s="31">
        <v>246643.02474773096</v>
      </c>
      <c r="H126" s="31">
        <v>248715.77399999998</v>
      </c>
      <c r="I126" s="31">
        <f t="shared" si="1"/>
        <v>-2072.7492522690154</v>
      </c>
      <c r="J126" s="19" t="s">
        <v>1620</v>
      </c>
      <c r="K126" s="19" t="s">
        <v>231</v>
      </c>
    </row>
    <row r="127" spans="1:11" ht="15.5">
      <c r="A127" s="32" t="s">
        <v>716</v>
      </c>
      <c r="B127" s="33" t="s">
        <v>2398</v>
      </c>
      <c r="C127" s="33" t="s">
        <v>715</v>
      </c>
      <c r="D127" s="36" t="s">
        <v>715</v>
      </c>
      <c r="E127" s="34" t="s">
        <v>2397</v>
      </c>
      <c r="F127" s="33" t="s">
        <v>1723</v>
      </c>
      <c r="G127" s="35">
        <v>538618.32148075476</v>
      </c>
      <c r="H127" s="35">
        <v>360793.08833333332</v>
      </c>
      <c r="I127" s="35">
        <f t="shared" si="1"/>
        <v>177825.23314742144</v>
      </c>
      <c r="J127" s="19" t="s">
        <v>1529</v>
      </c>
      <c r="K127" s="19" t="s">
        <v>1538</v>
      </c>
    </row>
    <row r="128" spans="1:11" ht="15.5">
      <c r="A128" s="28" t="s">
        <v>142</v>
      </c>
      <c r="B128" s="29" t="s">
        <v>2396</v>
      </c>
      <c r="C128" s="29" t="s">
        <v>141</v>
      </c>
      <c r="D128" s="36" t="s">
        <v>141</v>
      </c>
      <c r="E128" s="30" t="s">
        <v>2395</v>
      </c>
      <c r="F128" s="29" t="s">
        <v>1719</v>
      </c>
      <c r="G128" s="31">
        <v>374158.62035813427</v>
      </c>
      <c r="H128" s="31">
        <v>516135.91115702479</v>
      </c>
      <c r="I128" s="31">
        <f t="shared" si="1"/>
        <v>-141977.29079889052</v>
      </c>
      <c r="J128" s="19" t="s">
        <v>1620</v>
      </c>
      <c r="K128" s="19" t="s">
        <v>314</v>
      </c>
    </row>
    <row r="129" spans="1:11" ht="15.5">
      <c r="A129" s="32" t="s">
        <v>427</v>
      </c>
      <c r="B129" s="33" t="s">
        <v>1902</v>
      </c>
      <c r="C129" s="33" t="s">
        <v>426</v>
      </c>
      <c r="D129" s="36" t="s">
        <v>426</v>
      </c>
      <c r="E129" s="34" t="s">
        <v>2782</v>
      </c>
      <c r="F129" s="33" t="s">
        <v>1723</v>
      </c>
      <c r="G129" s="35">
        <v>379073.26227429765</v>
      </c>
      <c r="H129" s="35">
        <v>279425.94</v>
      </c>
      <c r="I129" s="35">
        <f t="shared" si="1"/>
        <v>99647.32227429765</v>
      </c>
      <c r="J129" s="19" t="s">
        <v>1529</v>
      </c>
      <c r="K129" s="19" t="s">
        <v>1223</v>
      </c>
    </row>
    <row r="130" spans="1:11" ht="15.5">
      <c r="A130" s="28" t="s">
        <v>145</v>
      </c>
      <c r="B130" s="29" t="s">
        <v>2390</v>
      </c>
      <c r="C130" s="29" t="s">
        <v>144</v>
      </c>
      <c r="D130" s="36" t="s">
        <v>144</v>
      </c>
      <c r="E130" s="30" t="s">
        <v>2783</v>
      </c>
      <c r="F130" s="29" t="s">
        <v>1723</v>
      </c>
      <c r="G130" s="31">
        <v>6677115.2304242598</v>
      </c>
      <c r="H130" s="31">
        <v>6609485.4100000001</v>
      </c>
      <c r="I130" s="31">
        <f t="shared" si="1"/>
        <v>67629.82042425964</v>
      </c>
      <c r="J130" s="19" t="s">
        <v>1735</v>
      </c>
      <c r="K130" s="19" t="s">
        <v>304</v>
      </c>
    </row>
    <row r="131" spans="1:11" ht="15.5">
      <c r="A131" s="32" t="s">
        <v>2394</v>
      </c>
      <c r="B131" s="33" t="s">
        <v>2393</v>
      </c>
      <c r="C131" s="33" t="s">
        <v>2392</v>
      </c>
      <c r="D131" s="36" t="s">
        <v>2392</v>
      </c>
      <c r="E131" s="34" t="s">
        <v>2391</v>
      </c>
      <c r="F131" s="33" t="s">
        <v>1723</v>
      </c>
      <c r="G131" s="35">
        <v>9927580.7994212564</v>
      </c>
      <c r="H131" s="35">
        <v>6320674.1117088608</v>
      </c>
      <c r="I131" s="35">
        <f t="shared" ref="I131:I194" si="2">G131-H131</f>
        <v>3606906.6877123956</v>
      </c>
      <c r="J131" s="19" t="s">
        <v>226</v>
      </c>
      <c r="K131" s="19" t="s">
        <v>227</v>
      </c>
    </row>
    <row r="132" spans="1:11" ht="15.5">
      <c r="A132" s="28" t="s">
        <v>719</v>
      </c>
      <c r="B132" s="29" t="s">
        <v>2784</v>
      </c>
      <c r="C132" s="29" t="s">
        <v>718</v>
      </c>
      <c r="D132" s="36" t="s">
        <v>718</v>
      </c>
      <c r="E132" s="30" t="s">
        <v>2785</v>
      </c>
      <c r="F132" s="29" t="s">
        <v>1719</v>
      </c>
      <c r="G132" s="31">
        <v>44729.492543490982</v>
      </c>
      <c r="H132" s="31">
        <v>60428.582999999999</v>
      </c>
      <c r="I132" s="31">
        <f t="shared" si="2"/>
        <v>-15699.090456509017</v>
      </c>
      <c r="J132" s="19" t="s">
        <v>1620</v>
      </c>
      <c r="K132" s="19" t="s">
        <v>231</v>
      </c>
    </row>
    <row r="133" spans="1:11" ht="15.5">
      <c r="A133" s="32" t="s">
        <v>524</v>
      </c>
      <c r="B133" s="33" t="s">
        <v>2386</v>
      </c>
      <c r="C133" s="33" t="s">
        <v>523</v>
      </c>
      <c r="D133" s="36" t="s">
        <v>523</v>
      </c>
      <c r="E133" s="34" t="s">
        <v>2786</v>
      </c>
      <c r="F133" s="33" t="s">
        <v>1723</v>
      </c>
      <c r="G133" s="35">
        <v>2701285.0117883245</v>
      </c>
      <c r="H133" s="35">
        <v>1884654.29</v>
      </c>
      <c r="I133" s="35">
        <f t="shared" si="2"/>
        <v>816630.72178832442</v>
      </c>
      <c r="J133" s="19" t="s">
        <v>1529</v>
      </c>
      <c r="K133" s="19" t="s">
        <v>1574</v>
      </c>
    </row>
    <row r="134" spans="1:11" ht="15.5">
      <c r="A134" s="28" t="s">
        <v>722</v>
      </c>
      <c r="B134" s="29" t="s">
        <v>2384</v>
      </c>
      <c r="C134" s="29" t="s">
        <v>721</v>
      </c>
      <c r="D134" s="36" t="s">
        <v>721</v>
      </c>
      <c r="E134" s="30" t="s">
        <v>2787</v>
      </c>
      <c r="F134" s="29" t="s">
        <v>1723</v>
      </c>
      <c r="G134" s="31">
        <v>3428535.9031027472</v>
      </c>
      <c r="H134" s="31">
        <v>843890.08000000007</v>
      </c>
      <c r="I134" s="31">
        <f t="shared" si="2"/>
        <v>2584645.8231027471</v>
      </c>
      <c r="J134" s="19">
        <v>0</v>
      </c>
      <c r="K134" s="19">
        <v>0</v>
      </c>
    </row>
    <row r="135" spans="1:11" ht="15.5">
      <c r="A135" s="32" t="s">
        <v>151</v>
      </c>
      <c r="B135" s="33" t="s">
        <v>2382</v>
      </c>
      <c r="C135" s="33" t="s">
        <v>150</v>
      </c>
      <c r="D135" s="36" t="s">
        <v>150</v>
      </c>
      <c r="E135" s="34" t="s">
        <v>2381</v>
      </c>
      <c r="F135" s="33" t="s">
        <v>1723</v>
      </c>
      <c r="G135" s="35">
        <v>116727.19435438243</v>
      </c>
      <c r="H135" s="35">
        <v>27175.48</v>
      </c>
      <c r="I135" s="35">
        <f t="shared" si="2"/>
        <v>89551.714354382435</v>
      </c>
      <c r="J135" s="19" t="s">
        <v>1735</v>
      </c>
      <c r="K135" s="19" t="s">
        <v>227</v>
      </c>
    </row>
    <row r="136" spans="1:11" ht="15.5">
      <c r="A136" s="28" t="s">
        <v>154</v>
      </c>
      <c r="B136" s="29" t="s">
        <v>2380</v>
      </c>
      <c r="C136" s="29" t="s">
        <v>153</v>
      </c>
      <c r="D136" s="36" t="s">
        <v>153</v>
      </c>
      <c r="E136" s="30" t="s">
        <v>2788</v>
      </c>
      <c r="F136" s="29" t="s">
        <v>1723</v>
      </c>
      <c r="G136" s="31">
        <v>21021.14362973523</v>
      </c>
      <c r="H136" s="31">
        <v>3183.9700000000003</v>
      </c>
      <c r="I136" s="31">
        <f t="shared" si="2"/>
        <v>17837.173629735229</v>
      </c>
      <c r="J136" s="19" t="s">
        <v>1735</v>
      </c>
      <c r="K136" s="19" t="s">
        <v>1404</v>
      </c>
    </row>
    <row r="137" spans="1:11" ht="15.5">
      <c r="A137" s="32" t="s">
        <v>2378</v>
      </c>
      <c r="B137" s="33" t="s">
        <v>2377</v>
      </c>
      <c r="C137" s="33" t="s">
        <v>2376</v>
      </c>
      <c r="D137" s="36" t="s">
        <v>156</v>
      </c>
      <c r="E137" s="34" t="s">
        <v>2375</v>
      </c>
      <c r="F137" s="33" t="s">
        <v>1719</v>
      </c>
      <c r="G137" s="35">
        <v>2042192.0073106494</v>
      </c>
      <c r="H137" s="35">
        <v>771907.06487603311</v>
      </c>
      <c r="I137" s="35">
        <f t="shared" si="2"/>
        <v>1270284.9424346164</v>
      </c>
      <c r="J137" s="19" t="s">
        <v>1620</v>
      </c>
      <c r="K137" s="19" t="s">
        <v>314</v>
      </c>
    </row>
    <row r="138" spans="1:11" ht="15.5">
      <c r="A138" s="28" t="s">
        <v>1067</v>
      </c>
      <c r="B138" s="29" t="s">
        <v>1934</v>
      </c>
      <c r="C138" s="29" t="s">
        <v>1066</v>
      </c>
      <c r="D138" s="36" t="s">
        <v>1066</v>
      </c>
      <c r="E138" s="30" t="s">
        <v>2789</v>
      </c>
      <c r="F138" s="29" t="s">
        <v>1719</v>
      </c>
      <c r="G138" s="31">
        <v>447564.02849687944</v>
      </c>
      <c r="H138" s="31">
        <v>202631.30691056911</v>
      </c>
      <c r="I138" s="31">
        <f t="shared" si="2"/>
        <v>244932.72158631033</v>
      </c>
      <c r="J138" s="19" t="s">
        <v>1620</v>
      </c>
      <c r="K138" s="19" t="s">
        <v>1538</v>
      </c>
    </row>
    <row r="139" spans="1:11" ht="15.5">
      <c r="A139" s="32" t="s">
        <v>731</v>
      </c>
      <c r="B139" s="33" t="s">
        <v>2362</v>
      </c>
      <c r="C139" s="33" t="s">
        <v>730</v>
      </c>
      <c r="D139" s="36" t="s">
        <v>730</v>
      </c>
      <c r="E139" s="34" t="s">
        <v>2790</v>
      </c>
      <c r="F139" s="33" t="s">
        <v>1723</v>
      </c>
      <c r="G139" s="35">
        <v>407402.62102597638</v>
      </c>
      <c r="H139" s="35">
        <v>499895.68965517241</v>
      </c>
      <c r="I139" s="35">
        <f t="shared" si="2"/>
        <v>-92493.06862919603</v>
      </c>
      <c r="J139" s="19" t="s">
        <v>1529</v>
      </c>
      <c r="K139" s="19" t="s">
        <v>1593</v>
      </c>
    </row>
    <row r="140" spans="1:11" ht="15.5">
      <c r="A140" s="28" t="s">
        <v>728</v>
      </c>
      <c r="B140" s="29" t="s">
        <v>2372</v>
      </c>
      <c r="C140" s="29" t="s">
        <v>727</v>
      </c>
      <c r="D140" s="36" t="s">
        <v>727</v>
      </c>
      <c r="E140" s="30" t="s">
        <v>2371</v>
      </c>
      <c r="F140" s="29" t="s">
        <v>1719</v>
      </c>
      <c r="G140" s="31">
        <v>697984.4862858312</v>
      </c>
      <c r="H140" s="31">
        <v>424501.93882113817</v>
      </c>
      <c r="I140" s="31">
        <f t="shared" si="2"/>
        <v>273482.54746469302</v>
      </c>
      <c r="J140" s="19" t="s">
        <v>1620</v>
      </c>
      <c r="K140" s="19" t="s">
        <v>1538</v>
      </c>
    </row>
    <row r="141" spans="1:11" ht="15.5">
      <c r="A141" s="32" t="s">
        <v>2370</v>
      </c>
      <c r="B141" s="33" t="s">
        <v>2369</v>
      </c>
      <c r="C141" s="33" t="s">
        <v>2368</v>
      </c>
      <c r="D141" s="36" t="s">
        <v>2368</v>
      </c>
      <c r="E141" s="34" t="s">
        <v>2791</v>
      </c>
      <c r="F141" s="33" t="s">
        <v>1723</v>
      </c>
      <c r="G141" s="35">
        <v>0</v>
      </c>
      <c r="H141" s="35">
        <v>0</v>
      </c>
      <c r="I141" s="35">
        <f t="shared" si="2"/>
        <v>0</v>
      </c>
      <c r="J141" s="19" t="s">
        <v>226</v>
      </c>
      <c r="K141" s="19" t="s">
        <v>314</v>
      </c>
    </row>
    <row r="142" spans="1:11" ht="15.5">
      <c r="A142" s="28" t="s">
        <v>68</v>
      </c>
      <c r="B142" s="29" t="s">
        <v>2340</v>
      </c>
      <c r="C142" s="29" t="s">
        <v>67</v>
      </c>
      <c r="D142" s="36" t="s">
        <v>67</v>
      </c>
      <c r="E142" s="30" t="s">
        <v>2792</v>
      </c>
      <c r="F142" s="29" t="s">
        <v>1723</v>
      </c>
      <c r="G142" s="31">
        <v>16688009.1930853</v>
      </c>
      <c r="H142" s="31">
        <v>5719685.5560759511</v>
      </c>
      <c r="I142" s="31">
        <f t="shared" si="2"/>
        <v>10968323.637009349</v>
      </c>
      <c r="J142" s="19" t="s">
        <v>226</v>
      </c>
      <c r="K142" s="19" t="s">
        <v>314</v>
      </c>
    </row>
    <row r="143" spans="1:11" ht="15.5">
      <c r="A143" s="32" t="s">
        <v>2366</v>
      </c>
      <c r="B143" s="33" t="s">
        <v>2365</v>
      </c>
      <c r="C143" s="33" t="s">
        <v>2364</v>
      </c>
      <c r="D143" s="36" t="s">
        <v>43</v>
      </c>
      <c r="E143" s="34" t="s">
        <v>2793</v>
      </c>
      <c r="F143" s="33" t="s">
        <v>1719</v>
      </c>
      <c r="G143" s="35">
        <v>90271.501335157198</v>
      </c>
      <c r="H143" s="35">
        <v>134542.71691056911</v>
      </c>
      <c r="I143" s="35">
        <f t="shared" si="2"/>
        <v>-44271.215575411916</v>
      </c>
      <c r="J143" s="19" t="s">
        <v>1620</v>
      </c>
      <c r="K143" s="19" t="s">
        <v>1538</v>
      </c>
    </row>
    <row r="144" spans="1:11" ht="15.5">
      <c r="A144" s="28" t="s">
        <v>160</v>
      </c>
      <c r="B144" s="29" t="s">
        <v>2360</v>
      </c>
      <c r="C144" s="29" t="s">
        <v>159</v>
      </c>
      <c r="D144" s="36" t="s">
        <v>159</v>
      </c>
      <c r="E144" s="30" t="s">
        <v>2794</v>
      </c>
      <c r="F144" s="29" t="s">
        <v>1719</v>
      </c>
      <c r="G144" s="31">
        <v>609532.19417651522</v>
      </c>
      <c r="H144" s="31">
        <v>389534.41800000001</v>
      </c>
      <c r="I144" s="31">
        <f t="shared" si="2"/>
        <v>219997.77617651521</v>
      </c>
      <c r="J144" s="19" t="s">
        <v>1620</v>
      </c>
      <c r="K144" s="19" t="s">
        <v>231</v>
      </c>
    </row>
    <row r="145" spans="1:11" ht="15.5">
      <c r="A145" s="32" t="s">
        <v>791</v>
      </c>
      <c r="B145" s="33" t="s">
        <v>2244</v>
      </c>
      <c r="C145" s="33" t="s">
        <v>790</v>
      </c>
      <c r="D145" s="36" t="s">
        <v>790</v>
      </c>
      <c r="E145" s="34" t="s">
        <v>2795</v>
      </c>
      <c r="F145" s="33" t="s">
        <v>1723</v>
      </c>
      <c r="G145" s="35">
        <v>2786504.074006116</v>
      </c>
      <c r="H145" s="35">
        <v>1026352.9466666667</v>
      </c>
      <c r="I145" s="35">
        <f t="shared" si="2"/>
        <v>1760151.1273394492</v>
      </c>
      <c r="J145" s="19" t="s">
        <v>1529</v>
      </c>
      <c r="K145" s="19" t="s">
        <v>1404</v>
      </c>
    </row>
    <row r="146" spans="1:11" ht="15.5">
      <c r="A146" s="28" t="s">
        <v>734</v>
      </c>
      <c r="B146" s="29" t="s">
        <v>2358</v>
      </c>
      <c r="C146" s="29" t="s">
        <v>733</v>
      </c>
      <c r="D146" s="36" t="s">
        <v>733</v>
      </c>
      <c r="E146" s="30" t="s">
        <v>2796</v>
      </c>
      <c r="F146" s="29" t="s">
        <v>1723</v>
      </c>
      <c r="G146" s="31">
        <v>538470.55873875192</v>
      </c>
      <c r="H146" s="31">
        <v>639730.18999999994</v>
      </c>
      <c r="I146" s="31">
        <f t="shared" si="2"/>
        <v>-101259.63126124803</v>
      </c>
      <c r="J146" s="19" t="s">
        <v>1529</v>
      </c>
      <c r="K146" s="19" t="s">
        <v>1538</v>
      </c>
    </row>
    <row r="147" spans="1:11" ht="15.5">
      <c r="A147" s="32" t="s">
        <v>1312</v>
      </c>
      <c r="B147" s="33" t="s">
        <v>2356</v>
      </c>
      <c r="C147" s="33" t="s">
        <v>1311</v>
      </c>
      <c r="D147" s="36" t="s">
        <v>1311</v>
      </c>
      <c r="E147" s="34" t="s">
        <v>2797</v>
      </c>
      <c r="F147" s="33" t="s">
        <v>1719</v>
      </c>
      <c r="G147" s="35">
        <v>2252416.576637133</v>
      </c>
      <c r="H147" s="35">
        <v>1300753.1001134536</v>
      </c>
      <c r="I147" s="35">
        <f t="shared" si="2"/>
        <v>951663.47652367945</v>
      </c>
      <c r="J147" s="19" t="s">
        <v>1662</v>
      </c>
      <c r="K147" s="19" t="s">
        <v>495</v>
      </c>
    </row>
    <row r="148" spans="1:11" ht="15.5">
      <c r="A148" s="28" t="s">
        <v>164</v>
      </c>
      <c r="B148" s="29" t="s">
        <v>2798</v>
      </c>
      <c r="C148" s="29" t="s">
        <v>163</v>
      </c>
      <c r="D148" s="36" t="s">
        <v>163</v>
      </c>
      <c r="E148" s="30" t="s">
        <v>2353</v>
      </c>
      <c r="F148" s="29" t="s">
        <v>1719</v>
      </c>
      <c r="G148" s="31">
        <v>280933.57705683121</v>
      </c>
      <c r="H148" s="31">
        <v>236145.11573170731</v>
      </c>
      <c r="I148" s="31">
        <f t="shared" si="2"/>
        <v>44788.461325123906</v>
      </c>
      <c r="J148" s="19" t="s">
        <v>1620</v>
      </c>
      <c r="K148" s="19" t="s">
        <v>1538</v>
      </c>
    </row>
    <row r="149" spans="1:11" ht="15.5">
      <c r="A149" s="32" t="s">
        <v>740</v>
      </c>
      <c r="B149" s="33" t="s">
        <v>2352</v>
      </c>
      <c r="C149" s="33" t="s">
        <v>739</v>
      </c>
      <c r="D149" s="36" t="s">
        <v>739</v>
      </c>
      <c r="E149" s="34" t="s">
        <v>2351</v>
      </c>
      <c r="F149" s="33" t="s">
        <v>1719</v>
      </c>
      <c r="G149" s="35">
        <v>196568.0373395005</v>
      </c>
      <c r="H149" s="35">
        <v>211578.41699999999</v>
      </c>
      <c r="I149" s="35">
        <f t="shared" si="2"/>
        <v>-15010.379660499486</v>
      </c>
      <c r="J149" s="19" t="s">
        <v>1620</v>
      </c>
      <c r="K149" s="19" t="s">
        <v>231</v>
      </c>
    </row>
    <row r="150" spans="1:11" ht="15.5">
      <c r="A150" s="28" t="s">
        <v>2350</v>
      </c>
      <c r="B150" s="29" t="s">
        <v>2349</v>
      </c>
      <c r="C150" s="29" t="s">
        <v>2348</v>
      </c>
      <c r="D150" s="36" t="s">
        <v>2348</v>
      </c>
      <c r="E150" s="30" t="s">
        <v>2799</v>
      </c>
      <c r="F150" s="29" t="s">
        <v>1719</v>
      </c>
      <c r="G150" s="31">
        <v>59745.838958136068</v>
      </c>
      <c r="H150" s="31">
        <v>55521.512999999999</v>
      </c>
      <c r="I150" s="31">
        <f t="shared" si="2"/>
        <v>4224.3259581360689</v>
      </c>
      <c r="J150" s="19" t="s">
        <v>1620</v>
      </c>
      <c r="K150" s="19" t="s">
        <v>231</v>
      </c>
    </row>
    <row r="151" spans="1:11" ht="15.5">
      <c r="A151" s="32" t="s">
        <v>743</v>
      </c>
      <c r="B151" s="33" t="s">
        <v>2800</v>
      </c>
      <c r="C151" s="33" t="s">
        <v>742</v>
      </c>
      <c r="D151" s="36" t="s">
        <v>742</v>
      </c>
      <c r="E151" s="34" t="s">
        <v>2801</v>
      </c>
      <c r="F151" s="33" t="s">
        <v>1719</v>
      </c>
      <c r="G151" s="35">
        <v>161700.28322369751</v>
      </c>
      <c r="H151" s="35">
        <v>131619.31200000001</v>
      </c>
      <c r="I151" s="35">
        <f t="shared" si="2"/>
        <v>30080.971223697503</v>
      </c>
      <c r="J151" s="19" t="s">
        <v>1620</v>
      </c>
      <c r="K151" s="19" t="s">
        <v>231</v>
      </c>
    </row>
    <row r="152" spans="1:11" ht="15.5">
      <c r="A152" s="28" t="s">
        <v>746</v>
      </c>
      <c r="B152" s="29" t="s">
        <v>2346</v>
      </c>
      <c r="C152" s="29" t="s">
        <v>745</v>
      </c>
      <c r="D152" s="36" t="s">
        <v>745</v>
      </c>
      <c r="E152" s="30" t="s">
        <v>2802</v>
      </c>
      <c r="F152" s="29" t="s">
        <v>1719</v>
      </c>
      <c r="G152" s="31">
        <v>108181.64126955398</v>
      </c>
      <c r="H152" s="31">
        <v>143335.10699999999</v>
      </c>
      <c r="I152" s="31">
        <f t="shared" si="2"/>
        <v>-35153.465730446012</v>
      </c>
      <c r="J152" s="19" t="s">
        <v>1620</v>
      </c>
      <c r="K152" s="19" t="s">
        <v>231</v>
      </c>
    </row>
    <row r="153" spans="1:11" ht="15.5">
      <c r="A153" s="32" t="s">
        <v>167</v>
      </c>
      <c r="B153" s="33" t="s">
        <v>2344</v>
      </c>
      <c r="C153" s="33" t="s">
        <v>166</v>
      </c>
      <c r="D153" s="36" t="s">
        <v>166</v>
      </c>
      <c r="E153" s="34" t="s">
        <v>2803</v>
      </c>
      <c r="F153" s="33" t="s">
        <v>1723</v>
      </c>
      <c r="G153" s="35">
        <v>5356461.9791521933</v>
      </c>
      <c r="H153" s="35">
        <v>1185563.4718248176</v>
      </c>
      <c r="I153" s="35">
        <f t="shared" si="2"/>
        <v>4170898.5073273759</v>
      </c>
      <c r="J153" s="19" t="s">
        <v>226</v>
      </c>
      <c r="K153" s="19" t="s">
        <v>1574</v>
      </c>
    </row>
    <row r="154" spans="1:11" ht="15.5">
      <c r="A154" s="28" t="s">
        <v>749</v>
      </c>
      <c r="B154" s="29" t="s">
        <v>2342</v>
      </c>
      <c r="C154" s="29" t="s">
        <v>748</v>
      </c>
      <c r="D154" s="36" t="s">
        <v>748</v>
      </c>
      <c r="E154" s="30" t="s">
        <v>2804</v>
      </c>
      <c r="F154" s="29" t="s">
        <v>1719</v>
      </c>
      <c r="G154" s="31">
        <v>25634715.965305708</v>
      </c>
      <c r="H154" s="31">
        <v>15462788.894194633</v>
      </c>
      <c r="I154" s="31">
        <f t="shared" si="2"/>
        <v>10171927.071111076</v>
      </c>
      <c r="J154" s="19" t="s">
        <v>1667</v>
      </c>
      <c r="K154" s="19" t="s">
        <v>304</v>
      </c>
    </row>
    <row r="155" spans="1:11" ht="15.5">
      <c r="A155" s="32" t="s">
        <v>409</v>
      </c>
      <c r="B155" s="33" t="s">
        <v>1927</v>
      </c>
      <c r="C155" s="33" t="s">
        <v>408</v>
      </c>
      <c r="D155" s="36" t="s">
        <v>408</v>
      </c>
      <c r="E155" s="34" t="s">
        <v>2805</v>
      </c>
      <c r="F155" s="33" t="s">
        <v>1723</v>
      </c>
      <c r="G155" s="35">
        <v>185515.02644813593</v>
      </c>
      <c r="H155" s="35">
        <v>30362.190303030307</v>
      </c>
      <c r="I155" s="35">
        <f t="shared" si="2"/>
        <v>155152.83614510563</v>
      </c>
      <c r="J155" s="19" t="s">
        <v>226</v>
      </c>
      <c r="K155" s="19" t="s">
        <v>1404</v>
      </c>
    </row>
    <row r="156" spans="1:11" ht="15.5">
      <c r="A156" s="28" t="s">
        <v>752</v>
      </c>
      <c r="B156" s="29" t="s">
        <v>2806</v>
      </c>
      <c r="C156" s="29" t="s">
        <v>751</v>
      </c>
      <c r="D156" s="36" t="s">
        <v>751</v>
      </c>
      <c r="E156" s="30" t="s">
        <v>2807</v>
      </c>
      <c r="F156" s="29" t="s">
        <v>1719</v>
      </c>
      <c r="G156" s="31">
        <v>114561.94390617553</v>
      </c>
      <c r="H156" s="31">
        <v>81607.715999999986</v>
      </c>
      <c r="I156" s="31">
        <f t="shared" si="2"/>
        <v>32954.22790617554</v>
      </c>
      <c r="J156" s="19" t="s">
        <v>1620</v>
      </c>
      <c r="K156" s="19" t="s">
        <v>231</v>
      </c>
    </row>
    <row r="157" spans="1:11" ht="15.5">
      <c r="A157" s="32" t="s">
        <v>191</v>
      </c>
      <c r="B157" s="33" t="s">
        <v>2270</v>
      </c>
      <c r="C157" s="33" t="s">
        <v>190</v>
      </c>
      <c r="D157" s="36" t="s">
        <v>190</v>
      </c>
      <c r="E157" s="34" t="s">
        <v>2808</v>
      </c>
      <c r="F157" s="33" t="s">
        <v>1723</v>
      </c>
      <c r="G157" s="35">
        <v>1979843.743564029</v>
      </c>
      <c r="H157" s="35">
        <v>665181.84</v>
      </c>
      <c r="I157" s="35">
        <f t="shared" si="2"/>
        <v>1314661.9035640289</v>
      </c>
      <c r="J157" s="19" t="s">
        <v>1735</v>
      </c>
      <c r="K157" s="19" t="s">
        <v>304</v>
      </c>
    </row>
    <row r="158" spans="1:11" ht="15.5">
      <c r="A158" s="28" t="s">
        <v>173</v>
      </c>
      <c r="B158" s="29" t="s">
        <v>2332</v>
      </c>
      <c r="C158" s="29" t="s">
        <v>172</v>
      </c>
      <c r="D158" s="36" t="s">
        <v>172</v>
      </c>
      <c r="E158" s="30" t="s">
        <v>2809</v>
      </c>
      <c r="F158" s="29" t="s">
        <v>1723</v>
      </c>
      <c r="G158" s="31">
        <v>14595.793190472041</v>
      </c>
      <c r="H158" s="31">
        <v>13447.29</v>
      </c>
      <c r="I158" s="31">
        <f t="shared" si="2"/>
        <v>1148.5031904720399</v>
      </c>
      <c r="J158" s="19" t="s">
        <v>1824</v>
      </c>
      <c r="K158" s="19" t="s">
        <v>304</v>
      </c>
    </row>
    <row r="159" spans="1:11" ht="15.5">
      <c r="A159" s="32" t="s">
        <v>176</v>
      </c>
      <c r="B159" s="33" t="s">
        <v>2294</v>
      </c>
      <c r="C159" s="33" t="s">
        <v>175</v>
      </c>
      <c r="D159" s="36" t="s">
        <v>175</v>
      </c>
      <c r="E159" s="34" t="s">
        <v>2293</v>
      </c>
      <c r="F159" s="33" t="s">
        <v>1719</v>
      </c>
      <c r="G159" s="35">
        <v>255257.38167664761</v>
      </c>
      <c r="H159" s="35">
        <v>258155.18665289253</v>
      </c>
      <c r="I159" s="35">
        <f t="shared" si="2"/>
        <v>-2897.8049762449227</v>
      </c>
      <c r="J159" s="19" t="s">
        <v>1529</v>
      </c>
      <c r="K159" s="19" t="s">
        <v>231</v>
      </c>
    </row>
    <row r="160" spans="1:11" ht="15.5">
      <c r="A160" s="28" t="s">
        <v>755</v>
      </c>
      <c r="B160" s="29" t="s">
        <v>2292</v>
      </c>
      <c r="C160" s="29" t="s">
        <v>754</v>
      </c>
      <c r="D160" s="36" t="s">
        <v>754</v>
      </c>
      <c r="E160" s="30" t="s">
        <v>2810</v>
      </c>
      <c r="F160" s="29" t="s">
        <v>1719</v>
      </c>
      <c r="G160" s="31">
        <v>75073.580974907964</v>
      </c>
      <c r="H160" s="31">
        <v>47609.441999999995</v>
      </c>
      <c r="I160" s="31">
        <f t="shared" si="2"/>
        <v>27464.138974907968</v>
      </c>
      <c r="J160" s="19" t="s">
        <v>1620</v>
      </c>
      <c r="K160" s="19" t="s">
        <v>231</v>
      </c>
    </row>
    <row r="161" spans="1:11" ht="15.5">
      <c r="A161" s="32" t="s">
        <v>758</v>
      </c>
      <c r="B161" s="33" t="s">
        <v>2288</v>
      </c>
      <c r="C161" s="33" t="s">
        <v>757</v>
      </c>
      <c r="D161" s="36" t="s">
        <v>757</v>
      </c>
      <c r="E161" s="34" t="s">
        <v>2287</v>
      </c>
      <c r="F161" s="33" t="s">
        <v>1723</v>
      </c>
      <c r="G161" s="35">
        <v>7045512.0974942604</v>
      </c>
      <c r="H161" s="35">
        <v>3598174.3303293413</v>
      </c>
      <c r="I161" s="35">
        <f t="shared" si="2"/>
        <v>3447337.7671649191</v>
      </c>
      <c r="J161" s="19" t="s">
        <v>226</v>
      </c>
      <c r="K161" s="19" t="s">
        <v>231</v>
      </c>
    </row>
    <row r="162" spans="1:11" ht="15.5">
      <c r="A162" s="28" t="s">
        <v>692</v>
      </c>
      <c r="B162" s="29" t="s">
        <v>2453</v>
      </c>
      <c r="C162" s="29" t="s">
        <v>691</v>
      </c>
      <c r="D162" s="36" t="s">
        <v>691</v>
      </c>
      <c r="E162" s="30" t="s">
        <v>2811</v>
      </c>
      <c r="F162" s="29" t="s">
        <v>1719</v>
      </c>
      <c r="G162" s="31">
        <v>785860.78493421932</v>
      </c>
      <c r="H162" s="31">
        <v>522914.4891666667</v>
      </c>
      <c r="I162" s="31">
        <f t="shared" si="2"/>
        <v>262946.29576755263</v>
      </c>
      <c r="J162" s="19" t="s">
        <v>1620</v>
      </c>
      <c r="K162" s="19" t="s">
        <v>1593</v>
      </c>
    </row>
    <row r="163" spans="1:11" ht="15.5">
      <c r="A163" s="32" t="s">
        <v>761</v>
      </c>
      <c r="B163" s="33" t="s">
        <v>2282</v>
      </c>
      <c r="C163" s="33" t="s">
        <v>760</v>
      </c>
      <c r="D163" s="36" t="s">
        <v>760</v>
      </c>
      <c r="E163" s="34" t="s">
        <v>2281</v>
      </c>
      <c r="F163" s="33" t="s">
        <v>1723</v>
      </c>
      <c r="G163" s="35">
        <v>7368696.2622173969</v>
      </c>
      <c r="H163" s="35">
        <v>2723470.8050613496</v>
      </c>
      <c r="I163" s="35">
        <f t="shared" si="2"/>
        <v>4645225.4571560472</v>
      </c>
      <c r="J163" s="19" t="s">
        <v>226</v>
      </c>
      <c r="K163" s="19" t="s">
        <v>1538</v>
      </c>
    </row>
    <row r="164" spans="1:11" ht="15.5">
      <c r="A164" s="28" t="s">
        <v>764</v>
      </c>
      <c r="B164" s="29" t="s">
        <v>2280</v>
      </c>
      <c r="C164" s="29" t="s">
        <v>763</v>
      </c>
      <c r="D164" s="36" t="s">
        <v>763</v>
      </c>
      <c r="E164" s="30" t="s">
        <v>2279</v>
      </c>
      <c r="F164" s="29" t="s">
        <v>1723</v>
      </c>
      <c r="G164" s="31">
        <v>1069543.2605974218</v>
      </c>
      <c r="H164" s="31">
        <v>414606.56416666659</v>
      </c>
      <c r="I164" s="31">
        <f t="shared" si="2"/>
        <v>654936.6964307552</v>
      </c>
      <c r="J164" s="19" t="s">
        <v>1529</v>
      </c>
      <c r="K164" s="19" t="s">
        <v>1538</v>
      </c>
    </row>
    <row r="165" spans="1:11" ht="15.5">
      <c r="A165" s="32" t="s">
        <v>929</v>
      </c>
      <c r="B165" s="33" t="s">
        <v>2106</v>
      </c>
      <c r="C165" s="33" t="s">
        <v>928</v>
      </c>
      <c r="D165" s="36" t="s">
        <v>928</v>
      </c>
      <c r="E165" s="34" t="s">
        <v>2812</v>
      </c>
      <c r="F165" s="33" t="s">
        <v>1723</v>
      </c>
      <c r="G165" s="35">
        <v>852951.04277177586</v>
      </c>
      <c r="H165" s="35">
        <v>564514.31666666665</v>
      </c>
      <c r="I165" s="35">
        <f t="shared" si="2"/>
        <v>288436.72610510921</v>
      </c>
      <c r="J165" s="19" t="s">
        <v>1529</v>
      </c>
      <c r="K165" s="19" t="s">
        <v>1538</v>
      </c>
    </row>
    <row r="166" spans="1:11" ht="15.5">
      <c r="A166" s="28" t="s">
        <v>605</v>
      </c>
      <c r="B166" s="29" t="s">
        <v>2554</v>
      </c>
      <c r="C166" s="29" t="s">
        <v>604</v>
      </c>
      <c r="D166" s="36" t="s">
        <v>604</v>
      </c>
      <c r="E166" s="30" t="s">
        <v>2813</v>
      </c>
      <c r="F166" s="29" t="s">
        <v>1719</v>
      </c>
      <c r="G166" s="31">
        <v>4272903.7754451754</v>
      </c>
      <c r="H166" s="31">
        <v>2794552.16</v>
      </c>
      <c r="I166" s="31">
        <f t="shared" si="2"/>
        <v>1478351.6154451752</v>
      </c>
      <c r="J166" s="19" t="s">
        <v>1735</v>
      </c>
      <c r="K166" s="19" t="s">
        <v>314</v>
      </c>
    </row>
    <row r="167" spans="1:11" ht="15.5">
      <c r="A167" s="32" t="s">
        <v>1770</v>
      </c>
      <c r="B167" s="33" t="s">
        <v>1769</v>
      </c>
      <c r="C167" s="33" t="s">
        <v>1768</v>
      </c>
      <c r="D167" s="36" t="s">
        <v>1768</v>
      </c>
      <c r="E167" s="34" t="s">
        <v>2814</v>
      </c>
      <c r="F167" s="33" t="s">
        <v>1723</v>
      </c>
      <c r="G167" s="35">
        <v>966371.94954430894</v>
      </c>
      <c r="H167" s="35">
        <v>304337.25865771814</v>
      </c>
      <c r="I167" s="35">
        <f t="shared" si="2"/>
        <v>662034.69088659086</v>
      </c>
      <c r="J167" s="19" t="s">
        <v>226</v>
      </c>
      <c r="K167" s="19" t="s">
        <v>304</v>
      </c>
    </row>
    <row r="168" spans="1:11" ht="15.5">
      <c r="A168" s="28" t="s">
        <v>263</v>
      </c>
      <c r="B168" s="29" t="s">
        <v>2167</v>
      </c>
      <c r="C168" s="29" t="s">
        <v>262</v>
      </c>
      <c r="D168" s="36" t="s">
        <v>262</v>
      </c>
      <c r="E168" s="30" t="s">
        <v>2815</v>
      </c>
      <c r="F168" s="29" t="s">
        <v>1723</v>
      </c>
      <c r="G168" s="31">
        <v>894945.43519543344</v>
      </c>
      <c r="H168" s="31">
        <v>740976.05</v>
      </c>
      <c r="I168" s="31">
        <f t="shared" si="2"/>
        <v>153969.38519543339</v>
      </c>
      <c r="J168" s="19" t="s">
        <v>1735</v>
      </c>
      <c r="K168" s="19" t="s">
        <v>304</v>
      </c>
    </row>
    <row r="169" spans="1:11" ht="15.5">
      <c r="A169" s="32" t="s">
        <v>770</v>
      </c>
      <c r="B169" s="33" t="s">
        <v>2272</v>
      </c>
      <c r="C169" s="33" t="s">
        <v>769</v>
      </c>
      <c r="D169" s="36" t="s">
        <v>769</v>
      </c>
      <c r="E169" s="34" t="s">
        <v>2816</v>
      </c>
      <c r="F169" s="33" t="s">
        <v>1723</v>
      </c>
      <c r="G169" s="35">
        <v>10854894.083282154</v>
      </c>
      <c r="H169" s="35">
        <v>6531540.3488255013</v>
      </c>
      <c r="I169" s="35">
        <f t="shared" si="2"/>
        <v>4323353.7344566528</v>
      </c>
      <c r="J169" s="19" t="s">
        <v>226</v>
      </c>
      <c r="K169" s="19" t="s">
        <v>304</v>
      </c>
    </row>
    <row r="170" spans="1:11" ht="15.5">
      <c r="A170" s="28" t="s">
        <v>1129</v>
      </c>
      <c r="B170" s="29" t="s">
        <v>1844</v>
      </c>
      <c r="C170" s="29" t="s">
        <v>1128</v>
      </c>
      <c r="D170" s="36" t="s">
        <v>1128</v>
      </c>
      <c r="E170" s="30" t="s">
        <v>2817</v>
      </c>
      <c r="F170" s="29" t="s">
        <v>1723</v>
      </c>
      <c r="G170" s="31">
        <v>3493172.4735618345</v>
      </c>
      <c r="H170" s="31">
        <v>2897651.9837878793</v>
      </c>
      <c r="I170" s="31">
        <f t="shared" si="2"/>
        <v>595520.4897739552</v>
      </c>
      <c r="J170" s="19" t="s">
        <v>226</v>
      </c>
      <c r="K170" s="19" t="s">
        <v>1404</v>
      </c>
    </row>
    <row r="171" spans="1:11" ht="15.5">
      <c r="A171" s="32" t="s">
        <v>773</v>
      </c>
      <c r="B171" s="33" t="s">
        <v>2268</v>
      </c>
      <c r="C171" s="33" t="s">
        <v>772</v>
      </c>
      <c r="D171" s="36" t="s">
        <v>772</v>
      </c>
      <c r="E171" s="34" t="s">
        <v>2818</v>
      </c>
      <c r="F171" s="33" t="s">
        <v>1719</v>
      </c>
      <c r="G171" s="35">
        <v>4376623.7514919126</v>
      </c>
      <c r="H171" s="35">
        <v>2552620.4158169935</v>
      </c>
      <c r="I171" s="35">
        <f t="shared" si="2"/>
        <v>1824003.3356749192</v>
      </c>
      <c r="J171" s="19" t="s">
        <v>2082</v>
      </c>
      <c r="K171" s="19" t="s">
        <v>227</v>
      </c>
    </row>
    <row r="172" spans="1:11" ht="15.5">
      <c r="A172" s="28" t="s">
        <v>1186</v>
      </c>
      <c r="B172" s="29" t="s">
        <v>1743</v>
      </c>
      <c r="C172" s="29" t="s">
        <v>1185</v>
      </c>
      <c r="D172" s="36" t="s">
        <v>1185</v>
      </c>
      <c r="E172" s="30" t="s">
        <v>2819</v>
      </c>
      <c r="F172" s="29" t="s">
        <v>1723</v>
      </c>
      <c r="G172" s="31">
        <v>2241123.5967160803</v>
      </c>
      <c r="H172" s="31">
        <v>884451.13435897417</v>
      </c>
      <c r="I172" s="31">
        <f t="shared" si="2"/>
        <v>1356672.4623571062</v>
      </c>
      <c r="J172" s="19" t="s">
        <v>226</v>
      </c>
      <c r="K172" s="19" t="s">
        <v>1645</v>
      </c>
    </row>
    <row r="173" spans="1:11" ht="15.5">
      <c r="A173" s="32" t="s">
        <v>725</v>
      </c>
      <c r="B173" s="33" t="s">
        <v>2820</v>
      </c>
      <c r="C173" s="33" t="s">
        <v>724</v>
      </c>
      <c r="D173" s="36" t="s">
        <v>724</v>
      </c>
      <c r="E173" s="34" t="s">
        <v>2821</v>
      </c>
      <c r="F173" s="33" t="s">
        <v>1719</v>
      </c>
      <c r="G173" s="35">
        <v>69257.112726168838</v>
      </c>
      <c r="H173" s="35">
        <v>52255.421999999999</v>
      </c>
      <c r="I173" s="35">
        <f t="shared" si="2"/>
        <v>17001.690726168839</v>
      </c>
      <c r="J173" s="19" t="s">
        <v>1620</v>
      </c>
      <c r="K173" s="19" t="s">
        <v>231</v>
      </c>
    </row>
    <row r="174" spans="1:11" ht="15.5">
      <c r="A174" s="28" t="s">
        <v>194</v>
      </c>
      <c r="B174" s="29" t="s">
        <v>2822</v>
      </c>
      <c r="C174" s="29" t="s">
        <v>193</v>
      </c>
      <c r="D174" s="36" t="s">
        <v>193</v>
      </c>
      <c r="E174" s="30" t="s">
        <v>2823</v>
      </c>
      <c r="F174" s="29" t="s">
        <v>1723</v>
      </c>
      <c r="G174" s="31">
        <v>66680.99807887066</v>
      </c>
      <c r="H174" s="31">
        <v>13654.396898734176</v>
      </c>
      <c r="I174" s="31">
        <f t="shared" si="2"/>
        <v>53026.60118013648</v>
      </c>
      <c r="J174" s="19" t="s">
        <v>226</v>
      </c>
      <c r="K174" s="19" t="s">
        <v>227</v>
      </c>
    </row>
    <row r="175" spans="1:11" ht="15.5">
      <c r="A175" s="32" t="s">
        <v>779</v>
      </c>
      <c r="B175" s="33" t="s">
        <v>2264</v>
      </c>
      <c r="C175" s="33" t="s">
        <v>778</v>
      </c>
      <c r="D175" s="36" t="s">
        <v>778</v>
      </c>
      <c r="E175" s="34" t="s">
        <v>2824</v>
      </c>
      <c r="F175" s="33" t="s">
        <v>1719</v>
      </c>
      <c r="G175" s="35">
        <v>318009.55463863676</v>
      </c>
      <c r="H175" s="35">
        <v>346624.51906504063</v>
      </c>
      <c r="I175" s="35">
        <f t="shared" si="2"/>
        <v>-28614.964426403865</v>
      </c>
      <c r="J175" s="19" t="s">
        <v>1620</v>
      </c>
      <c r="K175" s="19" t="s">
        <v>1538</v>
      </c>
    </row>
    <row r="176" spans="1:11" ht="15.5">
      <c r="A176" s="28" t="s">
        <v>203</v>
      </c>
      <c r="B176" s="29" t="s">
        <v>2258</v>
      </c>
      <c r="C176" s="29" t="s">
        <v>202</v>
      </c>
      <c r="D176" s="36" t="s">
        <v>202</v>
      </c>
      <c r="E176" s="30" t="s">
        <v>2825</v>
      </c>
      <c r="F176" s="29" t="s">
        <v>1723</v>
      </c>
      <c r="G176" s="31">
        <v>511873.46316409303</v>
      </c>
      <c r="H176" s="31">
        <v>181819.35772455088</v>
      </c>
      <c r="I176" s="31">
        <f t="shared" si="2"/>
        <v>330054.10543954215</v>
      </c>
      <c r="J176" s="19" t="s">
        <v>226</v>
      </c>
      <c r="K176" s="19" t="s">
        <v>231</v>
      </c>
    </row>
    <row r="177" spans="1:11" ht="15.5">
      <c r="A177" s="32" t="s">
        <v>352</v>
      </c>
      <c r="B177" s="33" t="s">
        <v>2826</v>
      </c>
      <c r="C177" s="33" t="s">
        <v>351</v>
      </c>
      <c r="D177" s="36" t="s">
        <v>351</v>
      </c>
      <c r="E177" s="34" t="s">
        <v>2827</v>
      </c>
      <c r="F177" s="33" t="s">
        <v>1723</v>
      </c>
      <c r="G177" s="35">
        <v>138123.9403578316</v>
      </c>
      <c r="H177" s="35">
        <v>71557.115123966927</v>
      </c>
      <c r="I177" s="35">
        <f t="shared" si="2"/>
        <v>66566.825233864671</v>
      </c>
      <c r="J177" s="19" t="s">
        <v>1529</v>
      </c>
      <c r="K177" s="19" t="s">
        <v>231</v>
      </c>
    </row>
    <row r="178" spans="1:11" ht="15.5">
      <c r="A178" s="28" t="s">
        <v>1025</v>
      </c>
      <c r="B178" s="29" t="s">
        <v>1981</v>
      </c>
      <c r="C178" s="29" t="s">
        <v>1024</v>
      </c>
      <c r="D178" s="36" t="s">
        <v>1024</v>
      </c>
      <c r="E178" s="30" t="s">
        <v>2828</v>
      </c>
      <c r="F178" s="29" t="s">
        <v>1723</v>
      </c>
      <c r="G178" s="31">
        <v>38389390.753981084</v>
      </c>
      <c r="H178" s="31">
        <v>17404326.76426382</v>
      </c>
      <c r="I178" s="31">
        <f t="shared" si="2"/>
        <v>20985063.989717264</v>
      </c>
      <c r="J178" s="19" t="s">
        <v>226</v>
      </c>
      <c r="K178" s="19" t="s">
        <v>1538</v>
      </c>
    </row>
    <row r="179" spans="1:11" ht="15.5">
      <c r="A179" s="32" t="s">
        <v>782</v>
      </c>
      <c r="B179" s="33" t="s">
        <v>2252</v>
      </c>
      <c r="C179" s="33" t="s">
        <v>781</v>
      </c>
      <c r="D179" s="36" t="s">
        <v>781</v>
      </c>
      <c r="E179" s="34" t="s">
        <v>2829</v>
      </c>
      <c r="F179" s="33" t="s">
        <v>1723</v>
      </c>
      <c r="G179" s="35">
        <v>7714868.7730419021</v>
      </c>
      <c r="H179" s="35">
        <v>7221196.9272483215</v>
      </c>
      <c r="I179" s="35">
        <f t="shared" si="2"/>
        <v>493671.84579358064</v>
      </c>
      <c r="J179" s="19" t="s">
        <v>226</v>
      </c>
      <c r="K179" s="19" t="s">
        <v>304</v>
      </c>
    </row>
    <row r="180" spans="1:11" ht="15.5">
      <c r="A180" s="28" t="s">
        <v>254</v>
      </c>
      <c r="B180" s="29" t="s">
        <v>2186</v>
      </c>
      <c r="C180" s="29" t="s">
        <v>253</v>
      </c>
      <c r="D180" s="36" t="s">
        <v>253</v>
      </c>
      <c r="E180" s="30" t="s">
        <v>2830</v>
      </c>
      <c r="F180" s="29" t="s">
        <v>1723</v>
      </c>
      <c r="G180" s="31">
        <v>129835.4687781659</v>
      </c>
      <c r="H180" s="31">
        <v>8221.6457718120801</v>
      </c>
      <c r="I180" s="31">
        <f t="shared" si="2"/>
        <v>121613.82300635382</v>
      </c>
      <c r="J180" s="19" t="s">
        <v>226</v>
      </c>
      <c r="K180" s="19" t="s">
        <v>304</v>
      </c>
    </row>
    <row r="181" spans="1:11" ht="15.5">
      <c r="A181" s="32" t="s">
        <v>785</v>
      </c>
      <c r="B181" s="33" t="s">
        <v>2250</v>
      </c>
      <c r="C181" s="33" t="s">
        <v>784</v>
      </c>
      <c r="D181" s="36" t="s">
        <v>784</v>
      </c>
      <c r="E181" s="34" t="s">
        <v>2249</v>
      </c>
      <c r="F181" s="33" t="s">
        <v>1723</v>
      </c>
      <c r="G181" s="35">
        <v>6556550.1688467236</v>
      </c>
      <c r="H181" s="35">
        <v>2451658.7305839416</v>
      </c>
      <c r="I181" s="35">
        <f t="shared" si="2"/>
        <v>4104891.4382627821</v>
      </c>
      <c r="J181" s="19" t="s">
        <v>226</v>
      </c>
      <c r="K181" s="19" t="s">
        <v>1574</v>
      </c>
    </row>
    <row r="182" spans="1:11" ht="15.5">
      <c r="A182" s="28" t="s">
        <v>704</v>
      </c>
      <c r="B182" s="29" t="s">
        <v>2246</v>
      </c>
      <c r="C182" s="29" t="s">
        <v>703</v>
      </c>
      <c r="D182" s="36" t="s">
        <v>703</v>
      </c>
      <c r="E182" s="30" t="s">
        <v>2245</v>
      </c>
      <c r="F182" s="29" t="s">
        <v>1719</v>
      </c>
      <c r="G182" s="31">
        <v>62179.741023832248</v>
      </c>
      <c r="H182" s="31">
        <v>41616.135000000002</v>
      </c>
      <c r="I182" s="31">
        <f t="shared" si="2"/>
        <v>20563.606023832246</v>
      </c>
      <c r="J182" s="19" t="s">
        <v>1620</v>
      </c>
      <c r="K182" s="19" t="s">
        <v>231</v>
      </c>
    </row>
    <row r="183" spans="1:11" ht="15.5">
      <c r="A183" s="32" t="s">
        <v>794</v>
      </c>
      <c r="B183" s="33" t="s">
        <v>2242</v>
      </c>
      <c r="C183" s="33" t="s">
        <v>793</v>
      </c>
      <c r="D183" s="36" t="s">
        <v>793</v>
      </c>
      <c r="E183" s="34" t="s">
        <v>2241</v>
      </c>
      <c r="F183" s="33" t="s">
        <v>1723</v>
      </c>
      <c r="G183" s="35">
        <v>3492435.6531914771</v>
      </c>
      <c r="H183" s="35">
        <v>1157488.9547468359</v>
      </c>
      <c r="I183" s="35">
        <f t="shared" si="2"/>
        <v>2334946.6984446412</v>
      </c>
      <c r="J183" s="19" t="s">
        <v>226</v>
      </c>
      <c r="K183" s="19" t="s">
        <v>227</v>
      </c>
    </row>
    <row r="184" spans="1:11" ht="15.5">
      <c r="A184" s="28" t="s">
        <v>797</v>
      </c>
      <c r="B184" s="29" t="s">
        <v>2240</v>
      </c>
      <c r="C184" s="29" t="s">
        <v>796</v>
      </c>
      <c r="D184" s="36" t="s">
        <v>796</v>
      </c>
      <c r="E184" s="30" t="s">
        <v>2239</v>
      </c>
      <c r="F184" s="29" t="s">
        <v>1719</v>
      </c>
      <c r="G184" s="31">
        <v>416873.03019532212</v>
      </c>
      <c r="H184" s="31">
        <v>146912.47999999998</v>
      </c>
      <c r="I184" s="31">
        <f t="shared" si="2"/>
        <v>269960.55019532214</v>
      </c>
      <c r="J184" s="19" t="s">
        <v>1620</v>
      </c>
      <c r="K184" s="19" t="s">
        <v>1593</v>
      </c>
    </row>
    <row r="185" spans="1:11" ht="15.5">
      <c r="A185" s="32" t="s">
        <v>233</v>
      </c>
      <c r="B185" s="33" t="s">
        <v>2238</v>
      </c>
      <c r="C185" s="33" t="s">
        <v>232</v>
      </c>
      <c r="D185" s="36" t="s">
        <v>232</v>
      </c>
      <c r="E185" s="34" t="s">
        <v>2237</v>
      </c>
      <c r="F185" s="33" t="s">
        <v>1723</v>
      </c>
      <c r="G185" s="35">
        <v>1349222.7188853461</v>
      </c>
      <c r="H185" s="35">
        <v>494649.48759493674</v>
      </c>
      <c r="I185" s="35">
        <f t="shared" si="2"/>
        <v>854573.23129040934</v>
      </c>
      <c r="J185" s="19" t="s">
        <v>226</v>
      </c>
      <c r="K185" s="19" t="s">
        <v>227</v>
      </c>
    </row>
    <row r="186" spans="1:11" ht="15.5">
      <c r="A186" s="28" t="s">
        <v>800</v>
      </c>
      <c r="B186" s="29" t="s">
        <v>2236</v>
      </c>
      <c r="C186" s="29" t="s">
        <v>799</v>
      </c>
      <c r="D186" s="36" t="s">
        <v>799</v>
      </c>
      <c r="E186" s="30" t="s">
        <v>2235</v>
      </c>
      <c r="F186" s="29" t="s">
        <v>1723</v>
      </c>
      <c r="G186" s="31">
        <v>9172894.0623096358</v>
      </c>
      <c r="H186" s="31">
        <v>3262481.6341970819</v>
      </c>
      <c r="I186" s="31">
        <f t="shared" si="2"/>
        <v>5910412.4281125534</v>
      </c>
      <c r="J186" s="19" t="s">
        <v>226</v>
      </c>
      <c r="K186" s="19" t="s">
        <v>1574</v>
      </c>
    </row>
    <row r="187" spans="1:11" ht="15.5">
      <c r="A187" s="32" t="s">
        <v>638</v>
      </c>
      <c r="B187" s="33" t="s">
        <v>2526</v>
      </c>
      <c r="C187" s="33" t="s">
        <v>637</v>
      </c>
      <c r="D187" s="36" t="s">
        <v>637</v>
      </c>
      <c r="E187" s="34" t="s">
        <v>2831</v>
      </c>
      <c r="F187" s="33" t="s">
        <v>1723</v>
      </c>
      <c r="G187" s="35">
        <v>1138965.09141726</v>
      </c>
      <c r="H187" s="35">
        <v>889151.22949367086</v>
      </c>
      <c r="I187" s="35">
        <f t="shared" si="2"/>
        <v>249813.86192358914</v>
      </c>
      <c r="J187" s="19" t="s">
        <v>226</v>
      </c>
      <c r="K187" s="19" t="s">
        <v>227</v>
      </c>
    </row>
    <row r="188" spans="1:11" ht="15.5">
      <c r="A188" s="28" t="s">
        <v>713</v>
      </c>
      <c r="B188" s="29" t="s">
        <v>2412</v>
      </c>
      <c r="C188" s="29" t="s">
        <v>712</v>
      </c>
      <c r="D188" s="36" t="s">
        <v>712</v>
      </c>
      <c r="E188" s="30" t="s">
        <v>2832</v>
      </c>
      <c r="F188" s="29" t="s">
        <v>1723</v>
      </c>
      <c r="G188" s="31">
        <v>13815868.158084607</v>
      </c>
      <c r="H188" s="31">
        <v>7243425.6867702324</v>
      </c>
      <c r="I188" s="31">
        <f t="shared" si="2"/>
        <v>6572442.4713143744</v>
      </c>
      <c r="J188" s="19" t="s">
        <v>226</v>
      </c>
      <c r="K188" s="19" t="s">
        <v>1210</v>
      </c>
    </row>
    <row r="189" spans="1:11" ht="15.5">
      <c r="A189" s="32" t="s">
        <v>806</v>
      </c>
      <c r="B189" s="33" t="s">
        <v>2232</v>
      </c>
      <c r="C189" s="33" t="s">
        <v>805</v>
      </c>
      <c r="D189" s="36" t="s">
        <v>805</v>
      </c>
      <c r="E189" s="34" t="s">
        <v>2833</v>
      </c>
      <c r="F189" s="33" t="s">
        <v>1719</v>
      </c>
      <c r="G189" s="35">
        <v>95737.732986940799</v>
      </c>
      <c r="H189" s="35">
        <v>129046.46491869919</v>
      </c>
      <c r="I189" s="35">
        <f t="shared" si="2"/>
        <v>-33308.73193175839</v>
      </c>
      <c r="J189" s="19" t="s">
        <v>1620</v>
      </c>
      <c r="K189" s="19" t="s">
        <v>1538</v>
      </c>
    </row>
    <row r="190" spans="1:11" ht="15.5">
      <c r="A190" s="28" t="s">
        <v>809</v>
      </c>
      <c r="B190" s="29" t="s">
        <v>2230</v>
      </c>
      <c r="C190" s="29" t="s">
        <v>808</v>
      </c>
      <c r="D190" s="36" t="s">
        <v>808</v>
      </c>
      <c r="E190" s="30" t="s">
        <v>2834</v>
      </c>
      <c r="F190" s="29" t="s">
        <v>1719</v>
      </c>
      <c r="G190" s="31">
        <v>358903.05869818747</v>
      </c>
      <c r="H190" s="31">
        <v>213208.89728971961</v>
      </c>
      <c r="I190" s="31">
        <f t="shared" si="2"/>
        <v>145694.16140846786</v>
      </c>
      <c r="J190" s="19" t="s">
        <v>1620</v>
      </c>
      <c r="K190" s="19" t="s">
        <v>1645</v>
      </c>
    </row>
    <row r="191" spans="1:11" ht="15.5">
      <c r="A191" s="32" t="s">
        <v>2110</v>
      </c>
      <c r="B191" s="33" t="s">
        <v>2109</v>
      </c>
      <c r="C191" s="33" t="s">
        <v>2108</v>
      </c>
      <c r="D191" s="36" t="s">
        <v>2108</v>
      </c>
      <c r="E191" s="34" t="s">
        <v>2835</v>
      </c>
      <c r="F191" s="33" t="s">
        <v>1723</v>
      </c>
      <c r="G191" s="35">
        <v>20.016935598092097</v>
      </c>
      <c r="H191" s="35">
        <v>0</v>
      </c>
      <c r="I191" s="35">
        <f t="shared" si="2"/>
        <v>20.016935598092097</v>
      </c>
      <c r="J191" s="19" t="s">
        <v>226</v>
      </c>
      <c r="K191" s="19" t="s">
        <v>227</v>
      </c>
    </row>
    <row r="192" spans="1:11" ht="15.5">
      <c r="A192" s="28" t="s">
        <v>812</v>
      </c>
      <c r="B192" s="29" t="s">
        <v>2228</v>
      </c>
      <c r="C192" s="29" t="s">
        <v>811</v>
      </c>
      <c r="D192" s="36" t="s">
        <v>811</v>
      </c>
      <c r="E192" s="30" t="s">
        <v>2836</v>
      </c>
      <c r="F192" s="29" t="s">
        <v>1719</v>
      </c>
      <c r="G192" s="31">
        <v>88001.923395423248</v>
      </c>
      <c r="H192" s="31">
        <v>87255.782999999996</v>
      </c>
      <c r="I192" s="31">
        <f t="shared" si="2"/>
        <v>746.1403954232519</v>
      </c>
      <c r="J192" s="19" t="s">
        <v>1620</v>
      </c>
      <c r="K192" s="19" t="s">
        <v>231</v>
      </c>
    </row>
    <row r="193" spans="1:11" ht="15.5">
      <c r="A193" s="32" t="s">
        <v>815</v>
      </c>
      <c r="B193" s="33" t="s">
        <v>2226</v>
      </c>
      <c r="C193" s="33" t="s">
        <v>814</v>
      </c>
      <c r="D193" s="36" t="s">
        <v>814</v>
      </c>
      <c r="E193" s="34" t="s">
        <v>2225</v>
      </c>
      <c r="F193" s="33" t="s">
        <v>1719</v>
      </c>
      <c r="G193" s="35">
        <v>212266.9063450328</v>
      </c>
      <c r="H193" s="35">
        <v>471943.55711382104</v>
      </c>
      <c r="I193" s="35">
        <f t="shared" si="2"/>
        <v>-259676.65076878824</v>
      </c>
      <c r="J193" s="19" t="s">
        <v>1620</v>
      </c>
      <c r="K193" s="19" t="s">
        <v>1538</v>
      </c>
    </row>
    <row r="194" spans="1:11" ht="15.5">
      <c r="A194" s="28" t="s">
        <v>2224</v>
      </c>
      <c r="B194" s="29" t="s">
        <v>2223</v>
      </c>
      <c r="C194" s="29" t="s">
        <v>2222</v>
      </c>
      <c r="D194" s="36" t="s">
        <v>2222</v>
      </c>
      <c r="E194" s="30" t="s">
        <v>2837</v>
      </c>
      <c r="F194" s="29" t="s">
        <v>1723</v>
      </c>
      <c r="G194" s="31">
        <v>311243.48144268227</v>
      </c>
      <c r="H194" s="31">
        <v>269293.14500000002</v>
      </c>
      <c r="I194" s="31">
        <f t="shared" si="2"/>
        <v>41950.336442682252</v>
      </c>
      <c r="J194" s="19" t="s">
        <v>1529</v>
      </c>
      <c r="K194" s="19" t="s">
        <v>1538</v>
      </c>
    </row>
    <row r="195" spans="1:11" ht="15.5">
      <c r="A195" s="32" t="s">
        <v>376</v>
      </c>
      <c r="B195" s="33" t="s">
        <v>1989</v>
      </c>
      <c r="C195" s="33" t="s">
        <v>375</v>
      </c>
      <c r="D195" s="36" t="s">
        <v>375</v>
      </c>
      <c r="E195" s="34" t="s">
        <v>2838</v>
      </c>
      <c r="F195" s="33" t="s">
        <v>1723</v>
      </c>
      <c r="G195" s="35">
        <v>333305.69364117878</v>
      </c>
      <c r="H195" s="35">
        <v>273444.08666666667</v>
      </c>
      <c r="I195" s="35">
        <f t="shared" ref="I195:I258" si="3">G195-H195</f>
        <v>59861.606974512106</v>
      </c>
      <c r="J195" s="19" t="s">
        <v>1529</v>
      </c>
      <c r="K195" s="19" t="s">
        <v>1538</v>
      </c>
    </row>
    <row r="196" spans="1:11" ht="15.5">
      <c r="A196" s="28" t="s">
        <v>818</v>
      </c>
      <c r="B196" s="29" t="s">
        <v>2220</v>
      </c>
      <c r="C196" s="29" t="s">
        <v>817</v>
      </c>
      <c r="D196" s="36" t="s">
        <v>817</v>
      </c>
      <c r="E196" s="30" t="s">
        <v>2839</v>
      </c>
      <c r="F196" s="29" t="s">
        <v>1723</v>
      </c>
      <c r="G196" s="31">
        <v>4617735.6491937079</v>
      </c>
      <c r="H196" s="31">
        <v>1560726.2827215199</v>
      </c>
      <c r="I196" s="31">
        <f t="shared" si="3"/>
        <v>3057009.3664721879</v>
      </c>
      <c r="J196" s="19" t="s">
        <v>226</v>
      </c>
      <c r="K196" s="19" t="s">
        <v>314</v>
      </c>
    </row>
    <row r="197" spans="1:11" ht="15.5">
      <c r="A197" s="32" t="s">
        <v>242</v>
      </c>
      <c r="B197" s="33" t="s">
        <v>2218</v>
      </c>
      <c r="C197" s="33" t="s">
        <v>241</v>
      </c>
      <c r="D197" s="36" t="s">
        <v>241</v>
      </c>
      <c r="E197" s="34" t="s">
        <v>2840</v>
      </c>
      <c r="F197" s="33" t="s">
        <v>1723</v>
      </c>
      <c r="G197" s="35">
        <v>83296.842259022829</v>
      </c>
      <c r="H197" s="35">
        <v>4425.2841830065354</v>
      </c>
      <c r="I197" s="35">
        <f t="shared" si="3"/>
        <v>78871.558076016299</v>
      </c>
      <c r="J197" s="19" t="s">
        <v>226</v>
      </c>
      <c r="K197" s="19" t="s">
        <v>1593</v>
      </c>
    </row>
    <row r="198" spans="1:11" ht="15.5">
      <c r="A198" s="28" t="s">
        <v>821</v>
      </c>
      <c r="B198" s="29" t="s">
        <v>2216</v>
      </c>
      <c r="C198" s="29" t="s">
        <v>820</v>
      </c>
      <c r="D198" s="36" t="s">
        <v>820</v>
      </c>
      <c r="E198" s="30" t="s">
        <v>2215</v>
      </c>
      <c r="F198" s="29" t="s">
        <v>1723</v>
      </c>
      <c r="G198" s="31">
        <v>1029238.5322764296</v>
      </c>
      <c r="H198" s="31">
        <v>195755.17823529406</v>
      </c>
      <c r="I198" s="31">
        <f t="shared" si="3"/>
        <v>833483.35404113552</v>
      </c>
      <c r="J198" s="19" t="s">
        <v>226</v>
      </c>
      <c r="K198" s="19" t="s">
        <v>1593</v>
      </c>
    </row>
    <row r="199" spans="1:11" ht="15.5">
      <c r="A199" s="32" t="s">
        <v>824</v>
      </c>
      <c r="B199" s="33" t="s">
        <v>2214</v>
      </c>
      <c r="C199" s="33" t="s">
        <v>823</v>
      </c>
      <c r="D199" s="36" t="s">
        <v>823</v>
      </c>
      <c r="E199" s="34" t="s">
        <v>2213</v>
      </c>
      <c r="F199" s="33" t="s">
        <v>1719</v>
      </c>
      <c r="G199" s="35">
        <v>150076.49708690596</v>
      </c>
      <c r="H199" s="35">
        <v>111250.98416666668</v>
      </c>
      <c r="I199" s="35">
        <f t="shared" si="3"/>
        <v>38825.512920239285</v>
      </c>
      <c r="J199" s="19" t="s">
        <v>1620</v>
      </c>
      <c r="K199" s="19" t="s">
        <v>1593</v>
      </c>
    </row>
    <row r="200" spans="1:11" ht="15.5">
      <c r="A200" s="28" t="s">
        <v>827</v>
      </c>
      <c r="B200" s="29" t="s">
        <v>2212</v>
      </c>
      <c r="C200" s="29" t="s">
        <v>826</v>
      </c>
      <c r="D200" s="36" t="s">
        <v>826</v>
      </c>
      <c r="E200" s="30" t="s">
        <v>2841</v>
      </c>
      <c r="F200" s="29" t="s">
        <v>1723</v>
      </c>
      <c r="G200" s="31">
        <v>273582.19962207839</v>
      </c>
      <c r="H200" s="31">
        <v>470585.71083333337</v>
      </c>
      <c r="I200" s="31">
        <f t="shared" si="3"/>
        <v>-197003.51121125498</v>
      </c>
      <c r="J200" s="19" t="s">
        <v>1529</v>
      </c>
      <c r="K200" s="19" t="s">
        <v>1538</v>
      </c>
    </row>
    <row r="201" spans="1:11" ht="15.5">
      <c r="A201" s="32" t="s">
        <v>830</v>
      </c>
      <c r="B201" s="33" t="s">
        <v>2210</v>
      </c>
      <c r="C201" s="33" t="s">
        <v>829</v>
      </c>
      <c r="D201" s="36" t="s">
        <v>829</v>
      </c>
      <c r="E201" s="34" t="s">
        <v>2842</v>
      </c>
      <c r="F201" s="33" t="s">
        <v>1719</v>
      </c>
      <c r="G201" s="35">
        <v>256064.21378862424</v>
      </c>
      <c r="H201" s="35">
        <v>171135.76500000001</v>
      </c>
      <c r="I201" s="35">
        <f t="shared" si="3"/>
        <v>84928.448788624228</v>
      </c>
      <c r="J201" s="19" t="s">
        <v>1620</v>
      </c>
      <c r="K201" s="19" t="s">
        <v>231</v>
      </c>
    </row>
    <row r="202" spans="1:11" ht="15.5">
      <c r="A202" s="28" t="s">
        <v>833</v>
      </c>
      <c r="B202" s="29" t="s">
        <v>2208</v>
      </c>
      <c r="C202" s="29" t="s">
        <v>832</v>
      </c>
      <c r="D202" s="36" t="s">
        <v>832</v>
      </c>
      <c r="E202" s="30" t="s">
        <v>2843</v>
      </c>
      <c r="F202" s="29" t="s">
        <v>1719</v>
      </c>
      <c r="G202" s="31">
        <v>2269079.7568802955</v>
      </c>
      <c r="H202" s="31">
        <v>1281711.4723728814</v>
      </c>
      <c r="I202" s="31">
        <f t="shared" si="3"/>
        <v>987368.28450741409</v>
      </c>
      <c r="J202" s="19" t="s">
        <v>1620</v>
      </c>
      <c r="K202" s="19" t="s">
        <v>304</v>
      </c>
    </row>
    <row r="203" spans="1:11" ht="15.5">
      <c r="A203" s="32" t="s">
        <v>1402</v>
      </c>
      <c r="B203" s="33" t="s">
        <v>2206</v>
      </c>
      <c r="C203" s="33" t="s">
        <v>1401</v>
      </c>
      <c r="D203" s="36" t="s">
        <v>1401</v>
      </c>
      <c r="E203" s="34" t="s">
        <v>2205</v>
      </c>
      <c r="F203" s="33" t="s">
        <v>1723</v>
      </c>
      <c r="G203" s="35">
        <v>429.2858887349139</v>
      </c>
      <c r="H203" s="35">
        <v>36787.279999999999</v>
      </c>
      <c r="I203" s="35">
        <f t="shared" si="3"/>
        <v>-36357.994111265085</v>
      </c>
      <c r="J203" s="19">
        <v>0</v>
      </c>
      <c r="K203" s="19">
        <v>0</v>
      </c>
    </row>
    <row r="204" spans="1:11" ht="15.5">
      <c r="A204" s="28" t="s">
        <v>836</v>
      </c>
      <c r="B204" s="29" t="s">
        <v>2204</v>
      </c>
      <c r="C204" s="29" t="s">
        <v>835</v>
      </c>
      <c r="D204" s="36" t="s">
        <v>835</v>
      </c>
      <c r="E204" s="30" t="s">
        <v>2844</v>
      </c>
      <c r="F204" s="29" t="s">
        <v>1719</v>
      </c>
      <c r="G204" s="31">
        <v>84480.82150157007</v>
      </c>
      <c r="H204" s="31">
        <v>57628.935000000005</v>
      </c>
      <c r="I204" s="31">
        <f t="shared" si="3"/>
        <v>26851.886501570065</v>
      </c>
      <c r="J204" s="19" t="s">
        <v>1620</v>
      </c>
      <c r="K204" s="19" t="s">
        <v>231</v>
      </c>
    </row>
    <row r="205" spans="1:11" ht="15.5">
      <c r="A205" s="32" t="s">
        <v>632</v>
      </c>
      <c r="B205" s="33" t="s">
        <v>2530</v>
      </c>
      <c r="C205" s="33" t="s">
        <v>631</v>
      </c>
      <c r="D205" s="36" t="s">
        <v>631</v>
      </c>
      <c r="E205" s="34" t="s">
        <v>2845</v>
      </c>
      <c r="F205" s="33" t="s">
        <v>1723</v>
      </c>
      <c r="G205" s="35">
        <v>5879718.347929013</v>
      </c>
      <c r="H205" s="35">
        <v>4133708.7328787884</v>
      </c>
      <c r="I205" s="35">
        <f t="shared" si="3"/>
        <v>1746009.6150502246</v>
      </c>
      <c r="J205" s="19" t="s">
        <v>226</v>
      </c>
      <c r="K205" s="19" t="s">
        <v>1404</v>
      </c>
    </row>
    <row r="206" spans="1:11" ht="15.5">
      <c r="A206" s="28" t="s">
        <v>641</v>
      </c>
      <c r="B206" s="29" t="s">
        <v>2522</v>
      </c>
      <c r="C206" s="29" t="s">
        <v>640</v>
      </c>
      <c r="D206" s="36" t="s">
        <v>640</v>
      </c>
      <c r="E206" s="30" t="s">
        <v>2846</v>
      </c>
      <c r="F206" s="29" t="s">
        <v>1723</v>
      </c>
      <c r="G206" s="31">
        <v>2781981.9065876165</v>
      </c>
      <c r="H206" s="31">
        <v>1299932.7468987345</v>
      </c>
      <c r="I206" s="31">
        <f t="shared" si="3"/>
        <v>1482049.1596888821</v>
      </c>
      <c r="J206" s="19" t="s">
        <v>226</v>
      </c>
      <c r="K206" s="19" t="s">
        <v>227</v>
      </c>
    </row>
    <row r="207" spans="1:11" ht="15.5">
      <c r="A207" s="32" t="s">
        <v>842</v>
      </c>
      <c r="B207" s="33" t="s">
        <v>2200</v>
      </c>
      <c r="C207" s="33" t="s">
        <v>841</v>
      </c>
      <c r="D207" s="36" t="s">
        <v>841</v>
      </c>
      <c r="E207" s="34" t="s">
        <v>2847</v>
      </c>
      <c r="F207" s="33" t="s">
        <v>1719</v>
      </c>
      <c r="G207" s="35">
        <v>321155.79118727654</v>
      </c>
      <c r="H207" s="35">
        <v>582290.32000000007</v>
      </c>
      <c r="I207" s="35">
        <f t="shared" si="3"/>
        <v>-261134.52881272353</v>
      </c>
      <c r="J207" s="19" t="s">
        <v>1620</v>
      </c>
      <c r="K207" s="19" t="s">
        <v>495</v>
      </c>
    </row>
    <row r="208" spans="1:11" ht="15.5">
      <c r="A208" s="28" t="s">
        <v>287</v>
      </c>
      <c r="B208" s="29" t="s">
        <v>2140</v>
      </c>
      <c r="C208" s="29" t="s">
        <v>286</v>
      </c>
      <c r="D208" s="36" t="s">
        <v>286</v>
      </c>
      <c r="E208" s="30" t="s">
        <v>2848</v>
      </c>
      <c r="F208" s="29" t="s">
        <v>1723</v>
      </c>
      <c r="G208" s="31">
        <v>199797.90784724272</v>
      </c>
      <c r="H208" s="31">
        <v>117573.5</v>
      </c>
      <c r="I208" s="31">
        <f t="shared" si="3"/>
        <v>82224.407847242721</v>
      </c>
      <c r="J208" s="19">
        <v>0</v>
      </c>
      <c r="K208" s="19">
        <v>0</v>
      </c>
    </row>
    <row r="209" spans="1:11" ht="15.5">
      <c r="A209" s="32" t="s">
        <v>848</v>
      </c>
      <c r="B209" s="33" t="s">
        <v>2284</v>
      </c>
      <c r="C209" s="33" t="s">
        <v>847</v>
      </c>
      <c r="D209" s="36" t="s">
        <v>847</v>
      </c>
      <c r="E209" s="34" t="s">
        <v>2849</v>
      </c>
      <c r="F209" s="33" t="s">
        <v>1723</v>
      </c>
      <c r="G209" s="35">
        <v>36960093.664363481</v>
      </c>
      <c r="H209" s="35">
        <v>21745676.581308722</v>
      </c>
      <c r="I209" s="35">
        <f t="shared" si="3"/>
        <v>15214417.083054759</v>
      </c>
      <c r="J209" s="19" t="s">
        <v>226</v>
      </c>
      <c r="K209" s="19" t="s">
        <v>304</v>
      </c>
    </row>
    <row r="210" spans="1:11" ht="15.5">
      <c r="A210" s="28" t="s">
        <v>248</v>
      </c>
      <c r="B210" s="29" t="s">
        <v>2190</v>
      </c>
      <c r="C210" s="29" t="s">
        <v>247</v>
      </c>
      <c r="D210" s="36" t="s">
        <v>247</v>
      </c>
      <c r="E210" s="30" t="s">
        <v>2850</v>
      </c>
      <c r="F210" s="29" t="s">
        <v>1723</v>
      </c>
      <c r="G210" s="31">
        <v>8738541.9957964811</v>
      </c>
      <c r="H210" s="31">
        <v>4393016.440872483</v>
      </c>
      <c r="I210" s="31">
        <f t="shared" si="3"/>
        <v>4345525.5549239982</v>
      </c>
      <c r="J210" s="19" t="s">
        <v>226</v>
      </c>
      <c r="K210" s="19" t="s">
        <v>304</v>
      </c>
    </row>
    <row r="211" spans="1:11" ht="15.5">
      <c r="A211" s="32" t="s">
        <v>863</v>
      </c>
      <c r="B211" s="33" t="s">
        <v>2180</v>
      </c>
      <c r="C211" s="33" t="s">
        <v>862</v>
      </c>
      <c r="D211" s="36" t="s">
        <v>862</v>
      </c>
      <c r="E211" s="34" t="s">
        <v>2179</v>
      </c>
      <c r="F211" s="33" t="s">
        <v>1719</v>
      </c>
      <c r="G211" s="35">
        <v>192812.78967506281</v>
      </c>
      <c r="H211" s="35">
        <v>436490.90644067811</v>
      </c>
      <c r="I211" s="35">
        <f t="shared" si="3"/>
        <v>-243678.1167656153</v>
      </c>
      <c r="J211" s="19" t="s">
        <v>1620</v>
      </c>
      <c r="K211" s="19" t="s">
        <v>1634</v>
      </c>
    </row>
    <row r="212" spans="1:11" ht="15.5">
      <c r="A212" s="28" t="s">
        <v>866</v>
      </c>
      <c r="B212" s="29" t="s">
        <v>2178</v>
      </c>
      <c r="C212" s="29" t="s">
        <v>865</v>
      </c>
      <c r="D212" s="36" t="s">
        <v>865</v>
      </c>
      <c r="E212" s="30" t="s">
        <v>2177</v>
      </c>
      <c r="F212" s="29" t="s">
        <v>1723</v>
      </c>
      <c r="G212" s="31">
        <v>5235177.2562078647</v>
      </c>
      <c r="H212" s="31">
        <v>1997284.7872033897</v>
      </c>
      <c r="I212" s="31">
        <f t="shared" si="3"/>
        <v>3237892.469004475</v>
      </c>
      <c r="J212" s="19" t="s">
        <v>1529</v>
      </c>
      <c r="K212" s="19" t="s">
        <v>314</v>
      </c>
    </row>
    <row r="213" spans="1:11" ht="15.5">
      <c r="A213" s="32" t="s">
        <v>869</v>
      </c>
      <c r="B213" s="33" t="s">
        <v>2176</v>
      </c>
      <c r="C213" s="33" t="s">
        <v>868</v>
      </c>
      <c r="D213" s="36" t="s">
        <v>868</v>
      </c>
      <c r="E213" s="34" t="s">
        <v>2175</v>
      </c>
      <c r="F213" s="33" t="s">
        <v>1723</v>
      </c>
      <c r="G213" s="35">
        <v>705.35295977963915</v>
      </c>
      <c r="H213" s="35">
        <v>824.12313559322047</v>
      </c>
      <c r="I213" s="35">
        <f t="shared" si="3"/>
        <v>-118.77017581358132</v>
      </c>
      <c r="J213" s="19" t="s">
        <v>1529</v>
      </c>
      <c r="K213" s="19" t="s">
        <v>314</v>
      </c>
    </row>
    <row r="214" spans="1:11" ht="15.5">
      <c r="A214" s="28" t="s">
        <v>887</v>
      </c>
      <c r="B214" s="29" t="s">
        <v>2157</v>
      </c>
      <c r="C214" s="29" t="s">
        <v>886</v>
      </c>
      <c r="D214" s="36" t="s">
        <v>886</v>
      </c>
      <c r="E214" s="30" t="s">
        <v>2851</v>
      </c>
      <c r="F214" s="29" t="s">
        <v>1723</v>
      </c>
      <c r="G214" s="31">
        <v>5005481.5147178844</v>
      </c>
      <c r="H214" s="31">
        <v>1924895.2748734178</v>
      </c>
      <c r="I214" s="31">
        <f t="shared" si="3"/>
        <v>3080586.2398444666</v>
      </c>
      <c r="J214" s="19" t="s">
        <v>226</v>
      </c>
      <c r="K214" s="19" t="s">
        <v>227</v>
      </c>
    </row>
    <row r="215" spans="1:11" ht="15.5">
      <c r="A215" s="32" t="s">
        <v>893</v>
      </c>
      <c r="B215" s="33" t="s">
        <v>2152</v>
      </c>
      <c r="C215" s="33" t="s">
        <v>892</v>
      </c>
      <c r="D215" s="36" t="s">
        <v>892</v>
      </c>
      <c r="E215" s="34" t="s">
        <v>2852</v>
      </c>
      <c r="F215" s="33" t="s">
        <v>1723</v>
      </c>
      <c r="G215" s="35">
        <v>7278556.6444027759</v>
      </c>
      <c r="H215" s="35">
        <v>1925812.1709493678</v>
      </c>
      <c r="I215" s="35">
        <f t="shared" si="3"/>
        <v>5352744.4734534081</v>
      </c>
      <c r="J215" s="19" t="s">
        <v>226</v>
      </c>
      <c r="K215" s="19" t="s">
        <v>227</v>
      </c>
    </row>
    <row r="216" spans="1:11" ht="15.5">
      <c r="A216" s="28" t="s">
        <v>278</v>
      </c>
      <c r="B216" s="29" t="s">
        <v>2149</v>
      </c>
      <c r="C216" s="29" t="s">
        <v>277</v>
      </c>
      <c r="D216" s="36" t="s">
        <v>277</v>
      </c>
      <c r="E216" s="30" t="s">
        <v>2853</v>
      </c>
      <c r="F216" s="29" t="s">
        <v>1723</v>
      </c>
      <c r="G216" s="31">
        <v>3479810.2787730815</v>
      </c>
      <c r="H216" s="31">
        <v>1846090.6624832216</v>
      </c>
      <c r="I216" s="31">
        <f t="shared" si="3"/>
        <v>1633719.6162898599</v>
      </c>
      <c r="J216" s="19" t="s">
        <v>226</v>
      </c>
      <c r="K216" s="19" t="s">
        <v>304</v>
      </c>
    </row>
    <row r="217" spans="1:11" ht="15.5">
      <c r="A217" s="32" t="s">
        <v>881</v>
      </c>
      <c r="B217" s="33" t="s">
        <v>2161</v>
      </c>
      <c r="C217" s="33" t="s">
        <v>880</v>
      </c>
      <c r="D217" s="36" t="s">
        <v>880</v>
      </c>
      <c r="E217" s="34" t="s">
        <v>2854</v>
      </c>
      <c r="F217" s="33" t="s">
        <v>1723</v>
      </c>
      <c r="G217" s="35">
        <v>30907108.720129829</v>
      </c>
      <c r="H217" s="35">
        <v>16496930.273607848</v>
      </c>
      <c r="I217" s="35">
        <f t="shared" si="3"/>
        <v>14410178.446521981</v>
      </c>
      <c r="J217" s="19" t="s">
        <v>226</v>
      </c>
      <c r="K217" s="19" t="s">
        <v>495</v>
      </c>
    </row>
    <row r="218" spans="1:11" ht="15.5">
      <c r="A218" s="28" t="s">
        <v>872</v>
      </c>
      <c r="B218" s="29" t="s">
        <v>2165</v>
      </c>
      <c r="C218" s="29" t="s">
        <v>871</v>
      </c>
      <c r="D218" s="36" t="s">
        <v>871</v>
      </c>
      <c r="E218" s="30" t="s">
        <v>2162</v>
      </c>
      <c r="F218" s="29" t="s">
        <v>1723</v>
      </c>
      <c r="G218" s="31">
        <v>1890010.2166583575</v>
      </c>
      <c r="H218" s="31">
        <v>628723.6790150922</v>
      </c>
      <c r="I218" s="31">
        <f t="shared" si="3"/>
        <v>1261286.5376432654</v>
      </c>
      <c r="J218" s="19" t="s">
        <v>226</v>
      </c>
      <c r="K218" s="19" t="s">
        <v>495</v>
      </c>
    </row>
    <row r="219" spans="1:11" ht="15.5">
      <c r="A219" s="32" t="s">
        <v>890</v>
      </c>
      <c r="B219" s="33" t="s">
        <v>2154</v>
      </c>
      <c r="C219" s="33" t="s">
        <v>889</v>
      </c>
      <c r="D219" s="36" t="s">
        <v>889</v>
      </c>
      <c r="E219" s="34" t="s">
        <v>2153</v>
      </c>
      <c r="F219" s="33" t="s">
        <v>1723</v>
      </c>
      <c r="G219" s="35">
        <v>1523359.5048826751</v>
      </c>
      <c r="H219" s="35">
        <v>726565.62413793104</v>
      </c>
      <c r="I219" s="35">
        <f t="shared" si="3"/>
        <v>796793.88074474409</v>
      </c>
      <c r="J219" s="19" t="s">
        <v>1529</v>
      </c>
      <c r="K219" s="19" t="s">
        <v>1593</v>
      </c>
    </row>
    <row r="220" spans="1:11" ht="15.5">
      <c r="A220" s="28" t="s">
        <v>875</v>
      </c>
      <c r="B220" s="29" t="s">
        <v>2163</v>
      </c>
      <c r="C220" s="29" t="s">
        <v>874</v>
      </c>
      <c r="D220" s="36" t="s">
        <v>874</v>
      </c>
      <c r="E220" s="30" t="s">
        <v>2855</v>
      </c>
      <c r="F220" s="29" t="s">
        <v>1723</v>
      </c>
      <c r="G220" s="31">
        <v>1651535.7445201515</v>
      </c>
      <c r="H220" s="31">
        <v>1424118.7985989014</v>
      </c>
      <c r="I220" s="31">
        <f t="shared" si="3"/>
        <v>227416.94592125015</v>
      </c>
      <c r="J220" s="19" t="s">
        <v>1735</v>
      </c>
      <c r="K220" s="19" t="s">
        <v>495</v>
      </c>
    </row>
    <row r="221" spans="1:11" ht="15.5">
      <c r="A221" s="32" t="s">
        <v>269</v>
      </c>
      <c r="B221" s="33" t="s">
        <v>2156</v>
      </c>
      <c r="C221" s="33" t="s">
        <v>268</v>
      </c>
      <c r="D221" s="36" t="s">
        <v>268</v>
      </c>
      <c r="E221" s="34" t="s">
        <v>2856</v>
      </c>
      <c r="F221" s="33" t="s">
        <v>1723</v>
      </c>
      <c r="G221" s="35">
        <v>1726873.4723924412</v>
      </c>
      <c r="H221" s="35">
        <v>498520.84272727277</v>
      </c>
      <c r="I221" s="35">
        <f t="shared" si="3"/>
        <v>1228352.6296651685</v>
      </c>
      <c r="J221" s="19" t="s">
        <v>226</v>
      </c>
      <c r="K221" s="19" t="s">
        <v>1404</v>
      </c>
    </row>
    <row r="222" spans="1:11" ht="15.5">
      <c r="A222" s="28" t="s">
        <v>275</v>
      </c>
      <c r="B222" s="29" t="s">
        <v>2857</v>
      </c>
      <c r="C222" s="29" t="s">
        <v>274</v>
      </c>
      <c r="D222" s="36" t="s">
        <v>274</v>
      </c>
      <c r="E222" s="30" t="s">
        <v>2858</v>
      </c>
      <c r="F222" s="29" t="s">
        <v>1723</v>
      </c>
      <c r="G222" s="31">
        <v>28791.3946136017</v>
      </c>
      <c r="H222" s="31">
        <v>9745.31</v>
      </c>
      <c r="I222" s="31">
        <f t="shared" si="3"/>
        <v>19046.084613601699</v>
      </c>
      <c r="J222" s="19" t="s">
        <v>1735</v>
      </c>
      <c r="K222" s="19" t="s">
        <v>227</v>
      </c>
    </row>
    <row r="223" spans="1:11" ht="15.5">
      <c r="A223" s="32" t="s">
        <v>272</v>
      </c>
      <c r="B223" s="33" t="s">
        <v>2151</v>
      </c>
      <c r="C223" s="33" t="s">
        <v>271</v>
      </c>
      <c r="D223" s="36" t="s">
        <v>271</v>
      </c>
      <c r="E223" s="34" t="s">
        <v>2859</v>
      </c>
      <c r="F223" s="33" t="s">
        <v>1723</v>
      </c>
      <c r="G223" s="35">
        <v>2435119.3113837056</v>
      </c>
      <c r="H223" s="35">
        <v>752477.52569620253</v>
      </c>
      <c r="I223" s="35">
        <f t="shared" si="3"/>
        <v>1682641.7856875029</v>
      </c>
      <c r="J223" s="19" t="s">
        <v>226</v>
      </c>
      <c r="K223" s="19" t="s">
        <v>227</v>
      </c>
    </row>
    <row r="224" spans="1:11" ht="15.5">
      <c r="A224" s="28" t="s">
        <v>878</v>
      </c>
      <c r="B224" s="29" t="s">
        <v>2164</v>
      </c>
      <c r="C224" s="29" t="s">
        <v>877</v>
      </c>
      <c r="D224" s="36" t="s">
        <v>877</v>
      </c>
      <c r="E224" s="30" t="s">
        <v>2860</v>
      </c>
      <c r="F224" s="29" t="s">
        <v>1723</v>
      </c>
      <c r="G224" s="31">
        <v>2047045.7353113999</v>
      </c>
      <c r="H224" s="31">
        <v>792727.01181195246</v>
      </c>
      <c r="I224" s="31">
        <f t="shared" si="3"/>
        <v>1254318.7234994476</v>
      </c>
      <c r="J224" s="19" t="s">
        <v>226</v>
      </c>
      <c r="K224" s="19" t="s">
        <v>495</v>
      </c>
    </row>
    <row r="225" spans="1:11" ht="15.5">
      <c r="A225" s="32" t="s">
        <v>266</v>
      </c>
      <c r="B225" s="33" t="s">
        <v>2168</v>
      </c>
      <c r="C225" s="33" t="s">
        <v>265</v>
      </c>
      <c r="D225" s="36" t="s">
        <v>265</v>
      </c>
      <c r="E225" s="34" t="s">
        <v>2861</v>
      </c>
      <c r="F225" s="33" t="s">
        <v>1723</v>
      </c>
      <c r="G225" s="35">
        <v>2452980.3826397047</v>
      </c>
      <c r="H225" s="35">
        <v>1576264.1771476511</v>
      </c>
      <c r="I225" s="35">
        <f t="shared" si="3"/>
        <v>876716.20549205365</v>
      </c>
      <c r="J225" s="19" t="s">
        <v>226</v>
      </c>
      <c r="K225" s="19" t="s">
        <v>304</v>
      </c>
    </row>
    <row r="226" spans="1:11" ht="15.5">
      <c r="A226" s="28" t="s">
        <v>281</v>
      </c>
      <c r="B226" s="29" t="s">
        <v>2147</v>
      </c>
      <c r="C226" s="29" t="s">
        <v>280</v>
      </c>
      <c r="D226" s="36" t="s">
        <v>280</v>
      </c>
      <c r="E226" s="30" t="s">
        <v>2146</v>
      </c>
      <c r="F226" s="29" t="s">
        <v>1723</v>
      </c>
      <c r="G226" s="31">
        <v>6169070.4782231674</v>
      </c>
      <c r="H226" s="31">
        <v>5054896.5679530203</v>
      </c>
      <c r="I226" s="31">
        <f t="shared" si="3"/>
        <v>1114173.910270147</v>
      </c>
      <c r="J226" s="19" t="s">
        <v>226</v>
      </c>
      <c r="K226" s="19" t="s">
        <v>304</v>
      </c>
    </row>
    <row r="227" spans="1:11" ht="15.5">
      <c r="A227" s="32" t="s">
        <v>899</v>
      </c>
      <c r="B227" s="33" t="s">
        <v>2143</v>
      </c>
      <c r="C227" s="33" t="s">
        <v>898</v>
      </c>
      <c r="D227" s="36" t="s">
        <v>898</v>
      </c>
      <c r="E227" s="34" t="s">
        <v>2862</v>
      </c>
      <c r="F227" s="33" t="s">
        <v>1723</v>
      </c>
      <c r="G227" s="35">
        <v>4999560.4316791603</v>
      </c>
      <c r="H227" s="35">
        <v>1974717.4530368089</v>
      </c>
      <c r="I227" s="35">
        <f t="shared" si="3"/>
        <v>3024842.9786423515</v>
      </c>
      <c r="J227" s="19" t="s">
        <v>226</v>
      </c>
      <c r="K227" s="19" t="s">
        <v>1538</v>
      </c>
    </row>
    <row r="228" spans="1:11" ht="15.5">
      <c r="A228" s="28" t="s">
        <v>2138</v>
      </c>
      <c r="B228" s="29" t="s">
        <v>2137</v>
      </c>
      <c r="C228" s="29" t="s">
        <v>2136</v>
      </c>
      <c r="D228" s="36" t="s">
        <v>2136</v>
      </c>
      <c r="E228" s="30" t="s">
        <v>2135</v>
      </c>
      <c r="F228" s="29" t="s">
        <v>1723</v>
      </c>
      <c r="G228" s="31">
        <v>275200.01128718944</v>
      </c>
      <c r="H228" s="31">
        <v>116013.34</v>
      </c>
      <c r="I228" s="31">
        <f t="shared" si="3"/>
        <v>159186.67128718944</v>
      </c>
      <c r="J228" s="19">
        <v>0</v>
      </c>
      <c r="K228" s="19">
        <v>0</v>
      </c>
    </row>
    <row r="229" spans="1:11" ht="15.5">
      <c r="A229" s="32" t="s">
        <v>245</v>
      </c>
      <c r="B229" s="33" t="s">
        <v>2191</v>
      </c>
      <c r="C229" s="33" t="s">
        <v>244</v>
      </c>
      <c r="D229" s="36" t="s">
        <v>244</v>
      </c>
      <c r="E229" s="34" t="s">
        <v>2863</v>
      </c>
      <c r="F229" s="33" t="s">
        <v>1723</v>
      </c>
      <c r="G229" s="35">
        <v>2498680.6012355778</v>
      </c>
      <c r="H229" s="35">
        <v>1570325.535503356</v>
      </c>
      <c r="I229" s="35">
        <f t="shared" si="3"/>
        <v>928355.06573222182</v>
      </c>
      <c r="J229" s="19" t="s">
        <v>226</v>
      </c>
      <c r="K229" s="19" t="s">
        <v>304</v>
      </c>
    </row>
    <row r="230" spans="1:11" ht="15.5">
      <c r="A230" s="28" t="s">
        <v>851</v>
      </c>
      <c r="B230" s="29" t="s">
        <v>2193</v>
      </c>
      <c r="C230" s="29" t="s">
        <v>850</v>
      </c>
      <c r="D230" s="36" t="s">
        <v>850</v>
      </c>
      <c r="E230" s="30" t="s">
        <v>2864</v>
      </c>
      <c r="F230" s="29" t="s">
        <v>1723</v>
      </c>
      <c r="G230" s="31">
        <v>5666343.9157749442</v>
      </c>
      <c r="H230" s="31">
        <v>3616883.3155369135</v>
      </c>
      <c r="I230" s="31">
        <f t="shared" si="3"/>
        <v>2049460.6002380308</v>
      </c>
      <c r="J230" s="19" t="s">
        <v>226</v>
      </c>
      <c r="K230" s="19" t="s">
        <v>304</v>
      </c>
    </row>
    <row r="231" spans="1:11" ht="15.5">
      <c r="A231" s="32" t="s">
        <v>251</v>
      </c>
      <c r="B231" s="33" t="s">
        <v>2192</v>
      </c>
      <c r="C231" s="33" t="s">
        <v>250</v>
      </c>
      <c r="D231" s="36" t="s">
        <v>250</v>
      </c>
      <c r="E231" s="34" t="s">
        <v>2865</v>
      </c>
      <c r="F231" s="33" t="s">
        <v>1723</v>
      </c>
      <c r="G231" s="35">
        <v>4267276.4185585836</v>
      </c>
      <c r="H231" s="35">
        <v>2410516.4927516766</v>
      </c>
      <c r="I231" s="35">
        <f t="shared" si="3"/>
        <v>1856759.925806907</v>
      </c>
      <c r="J231" s="19" t="s">
        <v>226</v>
      </c>
      <c r="K231" s="19" t="s">
        <v>304</v>
      </c>
    </row>
    <row r="232" spans="1:11" ht="15.5">
      <c r="A232" s="28" t="s">
        <v>17</v>
      </c>
      <c r="B232" s="29" t="s">
        <v>2198</v>
      </c>
      <c r="C232" s="29" t="s">
        <v>16</v>
      </c>
      <c r="D232" s="36" t="s">
        <v>16</v>
      </c>
      <c r="E232" s="30" t="s">
        <v>2866</v>
      </c>
      <c r="F232" s="29" t="s">
        <v>1723</v>
      </c>
      <c r="G232" s="31">
        <v>31835479.377838284</v>
      </c>
      <c r="H232" s="31">
        <v>17451964.782986578</v>
      </c>
      <c r="I232" s="31">
        <f t="shared" si="3"/>
        <v>14383514.594851706</v>
      </c>
      <c r="J232" s="19" t="s">
        <v>226</v>
      </c>
      <c r="K232" s="19" t="s">
        <v>304</v>
      </c>
    </row>
    <row r="233" spans="1:11" ht="15.5">
      <c r="A233" s="32" t="s">
        <v>902</v>
      </c>
      <c r="B233" s="33" t="s">
        <v>2134</v>
      </c>
      <c r="C233" s="33" t="s">
        <v>901</v>
      </c>
      <c r="D233" s="36" t="s">
        <v>901</v>
      </c>
      <c r="E233" s="34" t="s">
        <v>2867</v>
      </c>
      <c r="F233" s="33" t="s">
        <v>1719</v>
      </c>
      <c r="G233" s="35">
        <v>5484501.6059624571</v>
      </c>
      <c r="H233" s="35">
        <v>1795272.223975156</v>
      </c>
      <c r="I233" s="35">
        <f t="shared" si="3"/>
        <v>3689229.3819873012</v>
      </c>
      <c r="J233" s="19" t="s">
        <v>1662</v>
      </c>
      <c r="K233" s="19" t="s">
        <v>231</v>
      </c>
    </row>
    <row r="234" spans="1:11" ht="15.5">
      <c r="A234" s="28" t="s">
        <v>599</v>
      </c>
      <c r="B234" s="29" t="s">
        <v>2132</v>
      </c>
      <c r="C234" s="29" t="s">
        <v>598</v>
      </c>
      <c r="D234" s="36" t="s">
        <v>598</v>
      </c>
      <c r="E234" s="30" t="s">
        <v>2868</v>
      </c>
      <c r="F234" s="29" t="s">
        <v>1723</v>
      </c>
      <c r="G234" s="31">
        <v>6643418.5920394342</v>
      </c>
      <c r="H234" s="31">
        <v>5021024.8778102193</v>
      </c>
      <c r="I234" s="31">
        <f t="shared" si="3"/>
        <v>1622393.7142292149</v>
      </c>
      <c r="J234" s="19" t="s">
        <v>226</v>
      </c>
      <c r="K234" s="19" t="s">
        <v>1574</v>
      </c>
    </row>
    <row r="235" spans="1:11" ht="15.5">
      <c r="A235" s="32" t="s">
        <v>905</v>
      </c>
      <c r="B235" s="33" t="s">
        <v>2130</v>
      </c>
      <c r="C235" s="33" t="s">
        <v>904</v>
      </c>
      <c r="D235" s="36" t="s">
        <v>904</v>
      </c>
      <c r="E235" s="34" t="s">
        <v>2129</v>
      </c>
      <c r="F235" s="33" t="s">
        <v>1719</v>
      </c>
      <c r="G235" s="35">
        <v>46525.44922628146</v>
      </c>
      <c r="H235" s="35">
        <v>32054.327999999998</v>
      </c>
      <c r="I235" s="35">
        <f t="shared" si="3"/>
        <v>14471.121226281462</v>
      </c>
      <c r="J235" s="19" t="s">
        <v>1620</v>
      </c>
      <c r="K235" s="19" t="s">
        <v>231</v>
      </c>
    </row>
    <row r="236" spans="1:11" ht="15.5">
      <c r="A236" s="28" t="s">
        <v>908</v>
      </c>
      <c r="B236" s="29" t="s">
        <v>2128</v>
      </c>
      <c r="C236" s="29" t="s">
        <v>907</v>
      </c>
      <c r="D236" s="36" t="s">
        <v>907</v>
      </c>
      <c r="E236" s="30" t="s">
        <v>2869</v>
      </c>
      <c r="F236" s="29" t="s">
        <v>1719</v>
      </c>
      <c r="G236" s="31">
        <v>186528.653497127</v>
      </c>
      <c r="H236" s="31">
        <v>297430.16399999987</v>
      </c>
      <c r="I236" s="31">
        <f t="shared" si="3"/>
        <v>-110901.51050287287</v>
      </c>
      <c r="J236" s="19" t="s">
        <v>1620</v>
      </c>
      <c r="K236" s="19" t="s">
        <v>231</v>
      </c>
    </row>
    <row r="237" spans="1:11" ht="15.5">
      <c r="A237" s="32" t="s">
        <v>911</v>
      </c>
      <c r="B237" s="33" t="s">
        <v>2124</v>
      </c>
      <c r="C237" s="33" t="s">
        <v>910</v>
      </c>
      <c r="D237" s="36" t="s">
        <v>910</v>
      </c>
      <c r="E237" s="34" t="s">
        <v>2870</v>
      </c>
      <c r="F237" s="33" t="s">
        <v>1723</v>
      </c>
      <c r="G237" s="35">
        <v>10327586.291184759</v>
      </c>
      <c r="H237" s="35">
        <v>2864433.2838607603</v>
      </c>
      <c r="I237" s="35">
        <f t="shared" si="3"/>
        <v>7463153.007323999</v>
      </c>
      <c r="J237" s="19" t="s">
        <v>226</v>
      </c>
      <c r="K237" s="19" t="s">
        <v>314</v>
      </c>
    </row>
    <row r="238" spans="1:11" ht="15.5">
      <c r="A238" s="28" t="s">
        <v>293</v>
      </c>
      <c r="B238" s="29" t="s">
        <v>2126</v>
      </c>
      <c r="C238" s="29" t="s">
        <v>292</v>
      </c>
      <c r="D238" s="36" t="s">
        <v>292</v>
      </c>
      <c r="E238" s="30" t="s">
        <v>2871</v>
      </c>
      <c r="F238" s="29" t="s">
        <v>1723</v>
      </c>
      <c r="G238" s="31">
        <v>67175.360066015128</v>
      </c>
      <c r="H238" s="31">
        <v>715455.65949152561</v>
      </c>
      <c r="I238" s="31">
        <f t="shared" si="3"/>
        <v>-648280.29942551046</v>
      </c>
      <c r="J238" s="19" t="s">
        <v>1529</v>
      </c>
      <c r="K238" s="19" t="s">
        <v>314</v>
      </c>
    </row>
    <row r="239" spans="1:11" ht="15.5">
      <c r="A239" s="32" t="s">
        <v>914</v>
      </c>
      <c r="B239" s="33" t="s">
        <v>2122</v>
      </c>
      <c r="C239" s="33" t="s">
        <v>913</v>
      </c>
      <c r="D239" s="36" t="s">
        <v>913</v>
      </c>
      <c r="E239" s="34" t="s">
        <v>2121</v>
      </c>
      <c r="F239" s="33" t="s">
        <v>1723</v>
      </c>
      <c r="G239" s="35">
        <v>145871.0028849832</v>
      </c>
      <c r="H239" s="35">
        <v>351689.81169491523</v>
      </c>
      <c r="I239" s="35">
        <f t="shared" si="3"/>
        <v>-205818.80880993203</v>
      </c>
      <c r="J239" s="19" t="s">
        <v>1529</v>
      </c>
      <c r="K239" s="19" t="s">
        <v>314</v>
      </c>
    </row>
    <row r="240" spans="1:11" ht="15.5">
      <c r="A240" s="28" t="s">
        <v>917</v>
      </c>
      <c r="B240" s="29" t="s">
        <v>2118</v>
      </c>
      <c r="C240" s="29" t="s">
        <v>916</v>
      </c>
      <c r="D240" s="36" t="s">
        <v>916</v>
      </c>
      <c r="E240" s="30" t="s">
        <v>2872</v>
      </c>
      <c r="F240" s="29" t="s">
        <v>1719</v>
      </c>
      <c r="G240" s="31">
        <v>28477.382225224617</v>
      </c>
      <c r="H240" s="31">
        <v>37136.045495867766</v>
      </c>
      <c r="I240" s="31">
        <f t="shared" si="3"/>
        <v>-8658.6632706431483</v>
      </c>
      <c r="J240" s="19" t="s">
        <v>1620</v>
      </c>
      <c r="K240" s="19" t="s">
        <v>314</v>
      </c>
    </row>
    <row r="241" spans="1:11" ht="15.5">
      <c r="A241" s="32" t="s">
        <v>355</v>
      </c>
      <c r="B241" s="33" t="s">
        <v>2037</v>
      </c>
      <c r="C241" s="33" t="s">
        <v>354</v>
      </c>
      <c r="D241" s="36" t="s">
        <v>354</v>
      </c>
      <c r="E241" s="34" t="s">
        <v>2873</v>
      </c>
      <c r="F241" s="33" t="s">
        <v>1719</v>
      </c>
      <c r="G241" s="35">
        <v>214747.83699708935</v>
      </c>
      <c r="H241" s="35">
        <v>127871.46</v>
      </c>
      <c r="I241" s="35">
        <f t="shared" si="3"/>
        <v>86876.376997089348</v>
      </c>
      <c r="J241" s="19" t="s">
        <v>1735</v>
      </c>
      <c r="K241" s="19" t="s">
        <v>231</v>
      </c>
    </row>
    <row r="242" spans="1:11" ht="15.5">
      <c r="A242" s="28" t="s">
        <v>1141</v>
      </c>
      <c r="B242" s="29" t="s">
        <v>2116</v>
      </c>
      <c r="C242" s="29" t="s">
        <v>1140</v>
      </c>
      <c r="D242" s="36" t="s">
        <v>1140</v>
      </c>
      <c r="E242" s="30" t="s">
        <v>2115</v>
      </c>
      <c r="F242" s="29" t="s">
        <v>1719</v>
      </c>
      <c r="G242" s="31">
        <v>3268232.4307349375</v>
      </c>
      <c r="H242" s="31">
        <v>1723774.5210743803</v>
      </c>
      <c r="I242" s="31">
        <f t="shared" si="3"/>
        <v>1544457.9096605573</v>
      </c>
      <c r="J242" s="19" t="s">
        <v>1620</v>
      </c>
      <c r="K242" s="19" t="s">
        <v>314</v>
      </c>
    </row>
    <row r="243" spans="1:11" ht="15.5">
      <c r="A243" s="32" t="s">
        <v>923</v>
      </c>
      <c r="B243" s="33" t="s">
        <v>2114</v>
      </c>
      <c r="C243" s="33" t="s">
        <v>922</v>
      </c>
      <c r="D243" s="36" t="s">
        <v>922</v>
      </c>
      <c r="E243" s="34" t="s">
        <v>2113</v>
      </c>
      <c r="F243" s="33" t="s">
        <v>1723</v>
      </c>
      <c r="G243" s="35">
        <v>3587617.3519697571</v>
      </c>
      <c r="H243" s="35">
        <v>1420888.9260169491</v>
      </c>
      <c r="I243" s="35">
        <f t="shared" si="3"/>
        <v>2166728.425952808</v>
      </c>
      <c r="J243" s="19" t="s">
        <v>1529</v>
      </c>
      <c r="K243" s="19" t="s">
        <v>314</v>
      </c>
    </row>
    <row r="244" spans="1:11" ht="15.5">
      <c r="A244" s="28" t="s">
        <v>935</v>
      </c>
      <c r="B244" s="29" t="s">
        <v>2100</v>
      </c>
      <c r="C244" s="29" t="s">
        <v>934</v>
      </c>
      <c r="D244" s="36" t="s">
        <v>934</v>
      </c>
      <c r="E244" s="30" t="s">
        <v>2874</v>
      </c>
      <c r="F244" s="29" t="s">
        <v>1719</v>
      </c>
      <c r="G244" s="31">
        <v>172740.20791122399</v>
      </c>
      <c r="H244" s="31">
        <v>94204.044462809921</v>
      </c>
      <c r="I244" s="31">
        <f t="shared" si="3"/>
        <v>78536.163448414067</v>
      </c>
      <c r="J244" s="19" t="s">
        <v>1620</v>
      </c>
      <c r="K244" s="19" t="s">
        <v>314</v>
      </c>
    </row>
    <row r="245" spans="1:11" ht="15.5">
      <c r="A245" s="32" t="s">
        <v>926</v>
      </c>
      <c r="B245" s="33" t="s">
        <v>2112</v>
      </c>
      <c r="C245" s="33" t="s">
        <v>925</v>
      </c>
      <c r="D245" s="36" t="s">
        <v>925</v>
      </c>
      <c r="E245" s="34" t="s">
        <v>2875</v>
      </c>
      <c r="F245" s="33" t="s">
        <v>1723</v>
      </c>
      <c r="G245" s="35">
        <v>2486609.2701062993</v>
      </c>
      <c r="H245" s="35">
        <v>1372677.3124778762</v>
      </c>
      <c r="I245" s="35">
        <f t="shared" si="3"/>
        <v>1113931.9576284231</v>
      </c>
      <c r="J245" s="19" t="s">
        <v>1529</v>
      </c>
      <c r="K245" s="19" t="s">
        <v>227</v>
      </c>
    </row>
    <row r="246" spans="1:11" ht="15.5">
      <c r="A246" s="28" t="s">
        <v>2104</v>
      </c>
      <c r="B246" s="29" t="s">
        <v>2103</v>
      </c>
      <c r="C246" s="29" t="s">
        <v>2102</v>
      </c>
      <c r="D246" s="36" t="s">
        <v>2102</v>
      </c>
      <c r="E246" s="30" t="s">
        <v>2876</v>
      </c>
      <c r="F246" s="29" t="s">
        <v>1723</v>
      </c>
      <c r="G246" s="31">
        <v>2243968.0177374803</v>
      </c>
      <c r="H246" s="31">
        <v>451378.29025977978</v>
      </c>
      <c r="I246" s="31">
        <f t="shared" si="3"/>
        <v>1792589.7274777004</v>
      </c>
      <c r="J246" s="19" t="s">
        <v>226</v>
      </c>
      <c r="K246" s="19" t="s">
        <v>495</v>
      </c>
    </row>
    <row r="247" spans="1:11" ht="15.5">
      <c r="A247" s="32" t="s">
        <v>938</v>
      </c>
      <c r="B247" s="33" t="s">
        <v>2877</v>
      </c>
      <c r="C247" s="33" t="s">
        <v>937</v>
      </c>
      <c r="D247" s="36" t="s">
        <v>937</v>
      </c>
      <c r="E247" s="34" t="s">
        <v>2878</v>
      </c>
      <c r="F247" s="33" t="s">
        <v>1723</v>
      </c>
      <c r="G247" s="35">
        <v>1378.1612922111444</v>
      </c>
      <c r="H247" s="35">
        <v>157.42000000000002</v>
      </c>
      <c r="I247" s="35">
        <f t="shared" si="3"/>
        <v>1220.7412922111444</v>
      </c>
      <c r="J247" s="19" t="s">
        <v>1735</v>
      </c>
      <c r="K247" s="19" t="s">
        <v>227</v>
      </c>
    </row>
    <row r="248" spans="1:11" ht="15.5">
      <c r="A248" s="28" t="s">
        <v>2098</v>
      </c>
      <c r="B248" s="29" t="s">
        <v>2097</v>
      </c>
      <c r="C248" s="29" t="s">
        <v>2096</v>
      </c>
      <c r="D248" s="36" t="s">
        <v>2096</v>
      </c>
      <c r="E248" s="30" t="s">
        <v>2879</v>
      </c>
      <c r="F248" s="29" t="s">
        <v>1723</v>
      </c>
      <c r="G248" s="31">
        <v>2635238.7433116599</v>
      </c>
      <c r="H248" s="31">
        <v>844543</v>
      </c>
      <c r="I248" s="31">
        <f t="shared" si="3"/>
        <v>1790695.7433116599</v>
      </c>
      <c r="J248" s="19">
        <v>0</v>
      </c>
      <c r="K248" s="19">
        <v>0</v>
      </c>
    </row>
    <row r="249" spans="1:11" ht="15.5">
      <c r="A249" s="32" t="s">
        <v>941</v>
      </c>
      <c r="B249" s="33" t="s">
        <v>2091</v>
      </c>
      <c r="C249" s="33" t="s">
        <v>940</v>
      </c>
      <c r="D249" s="36" t="s">
        <v>940</v>
      </c>
      <c r="E249" s="34" t="s">
        <v>2880</v>
      </c>
      <c r="F249" s="33" t="s">
        <v>1719</v>
      </c>
      <c r="G249" s="35">
        <v>25491.061954911049</v>
      </c>
      <c r="H249" s="35">
        <v>34219.763999999996</v>
      </c>
      <c r="I249" s="35">
        <f t="shared" si="3"/>
        <v>-8728.7020450889468</v>
      </c>
      <c r="J249" s="19" t="s">
        <v>1620</v>
      </c>
      <c r="K249" s="19" t="s">
        <v>231</v>
      </c>
    </row>
    <row r="250" spans="1:11" ht="15.5">
      <c r="A250" s="28" t="s">
        <v>944</v>
      </c>
      <c r="B250" s="29" t="s">
        <v>2089</v>
      </c>
      <c r="C250" s="29" t="s">
        <v>943</v>
      </c>
      <c r="D250" s="36" t="s">
        <v>943</v>
      </c>
      <c r="E250" s="30" t="s">
        <v>2088</v>
      </c>
      <c r="F250" s="29" t="s">
        <v>1723</v>
      </c>
      <c r="G250" s="31">
        <v>1545383.7989806756</v>
      </c>
      <c r="H250" s="31">
        <v>951335.02348484856</v>
      </c>
      <c r="I250" s="31">
        <f t="shared" si="3"/>
        <v>594048.77549582708</v>
      </c>
      <c r="J250" s="19" t="s">
        <v>226</v>
      </c>
      <c r="K250" s="19" t="s">
        <v>1404</v>
      </c>
    </row>
    <row r="251" spans="1:11" ht="15.5">
      <c r="A251" s="32" t="s">
        <v>947</v>
      </c>
      <c r="B251" s="33" t="s">
        <v>2881</v>
      </c>
      <c r="C251" s="33" t="s">
        <v>946</v>
      </c>
      <c r="D251" s="36" t="s">
        <v>946</v>
      </c>
      <c r="E251" s="34" t="s">
        <v>2882</v>
      </c>
      <c r="F251" s="33" t="s">
        <v>1719</v>
      </c>
      <c r="G251" s="35">
        <v>84197.792182108809</v>
      </c>
      <c r="H251" s="35">
        <v>58072.904999999999</v>
      </c>
      <c r="I251" s="35">
        <f t="shared" si="3"/>
        <v>26124.887182108811</v>
      </c>
      <c r="J251" s="19" t="s">
        <v>1620</v>
      </c>
      <c r="K251" s="19" t="s">
        <v>231</v>
      </c>
    </row>
    <row r="252" spans="1:11" ht="15.5">
      <c r="A252" s="28" t="s">
        <v>26</v>
      </c>
      <c r="B252" s="29" t="s">
        <v>2646</v>
      </c>
      <c r="C252" s="29" t="s">
        <v>25</v>
      </c>
      <c r="D252" s="36" t="s">
        <v>25</v>
      </c>
      <c r="E252" s="30" t="s">
        <v>2883</v>
      </c>
      <c r="F252" s="29" t="s">
        <v>1723</v>
      </c>
      <c r="G252" s="31">
        <v>116119.90364297557</v>
      </c>
      <c r="H252" s="31">
        <v>1498.6200000000008</v>
      </c>
      <c r="I252" s="31">
        <f t="shared" si="3"/>
        <v>114621.28364297557</v>
      </c>
      <c r="J252" s="19" t="s">
        <v>1735</v>
      </c>
      <c r="K252" s="19" t="s">
        <v>1223</v>
      </c>
    </row>
    <row r="253" spans="1:11" ht="15.5">
      <c r="A253" s="32" t="s">
        <v>2087</v>
      </c>
      <c r="B253" s="33" t="s">
        <v>2086</v>
      </c>
      <c r="C253" s="33" t="s">
        <v>1704</v>
      </c>
      <c r="D253" s="36" t="s">
        <v>1704</v>
      </c>
      <c r="E253" s="34" t="s">
        <v>2884</v>
      </c>
      <c r="F253" s="33" t="s">
        <v>1723</v>
      </c>
      <c r="G253" s="35">
        <v>10344731.576815177</v>
      </c>
      <c r="H253" s="35">
        <v>7484560.8444444435</v>
      </c>
      <c r="I253" s="35">
        <f t="shared" si="3"/>
        <v>2860170.7323707333</v>
      </c>
      <c r="J253" s="19" t="s">
        <v>226</v>
      </c>
      <c r="K253" s="19" t="s">
        <v>1593</v>
      </c>
    </row>
    <row r="254" spans="1:11" ht="15.5">
      <c r="A254" s="28" t="s">
        <v>1064</v>
      </c>
      <c r="B254" s="29" t="s">
        <v>2084</v>
      </c>
      <c r="C254" s="29" t="s">
        <v>1063</v>
      </c>
      <c r="D254" s="36" t="s">
        <v>1063</v>
      </c>
      <c r="E254" s="30" t="s">
        <v>2885</v>
      </c>
      <c r="F254" s="29" t="s">
        <v>1723</v>
      </c>
      <c r="G254" s="31">
        <v>4769861.5965411775</v>
      </c>
      <c r="H254" s="31">
        <v>3201696.0962500004</v>
      </c>
      <c r="I254" s="31">
        <f t="shared" si="3"/>
        <v>1568165.5002911771</v>
      </c>
      <c r="J254" s="19" t="s">
        <v>2082</v>
      </c>
      <c r="K254" s="19" t="s">
        <v>304</v>
      </c>
    </row>
    <row r="255" spans="1:11" ht="15.5">
      <c r="A255" s="32" t="s">
        <v>956</v>
      </c>
      <c r="B255" s="33" t="s">
        <v>2079</v>
      </c>
      <c r="C255" s="33" t="s">
        <v>955</v>
      </c>
      <c r="D255" s="36" t="s">
        <v>955</v>
      </c>
      <c r="E255" s="34" t="s">
        <v>2886</v>
      </c>
      <c r="F255" s="33" t="s">
        <v>1719</v>
      </c>
      <c r="G255" s="35">
        <v>117015.05376058047</v>
      </c>
      <c r="H255" s="35">
        <v>189026.03699999998</v>
      </c>
      <c r="I255" s="35">
        <f t="shared" si="3"/>
        <v>-72010.983239419511</v>
      </c>
      <c r="J255" s="19" t="s">
        <v>1620</v>
      </c>
      <c r="K255" s="19" t="s">
        <v>231</v>
      </c>
    </row>
    <row r="256" spans="1:11" ht="15.5">
      <c r="A256" s="28" t="s">
        <v>959</v>
      </c>
      <c r="B256" s="29" t="s">
        <v>2077</v>
      </c>
      <c r="C256" s="29" t="s">
        <v>958</v>
      </c>
      <c r="D256" s="36" t="s">
        <v>958</v>
      </c>
      <c r="E256" s="30" t="s">
        <v>2887</v>
      </c>
      <c r="F256" s="29" t="s">
        <v>1723</v>
      </c>
      <c r="G256" s="31">
        <v>3587885.2437661029</v>
      </c>
      <c r="H256" s="31">
        <v>1234439.2943712575</v>
      </c>
      <c r="I256" s="31">
        <f t="shared" si="3"/>
        <v>2353445.9493948454</v>
      </c>
      <c r="J256" s="19" t="s">
        <v>226</v>
      </c>
      <c r="K256" s="19" t="s">
        <v>231</v>
      </c>
    </row>
    <row r="257" spans="1:11" ht="15.5">
      <c r="A257" s="32" t="s">
        <v>962</v>
      </c>
      <c r="B257" s="33" t="s">
        <v>2888</v>
      </c>
      <c r="C257" s="33" t="s">
        <v>961</v>
      </c>
      <c r="D257" s="36" t="s">
        <v>961</v>
      </c>
      <c r="E257" s="34" t="s">
        <v>2889</v>
      </c>
      <c r="F257" s="33" t="s">
        <v>1723</v>
      </c>
      <c r="G257" s="35">
        <v>82603.049142906151</v>
      </c>
      <c r="H257" s="35">
        <v>36210.69</v>
      </c>
      <c r="I257" s="35">
        <f t="shared" si="3"/>
        <v>46392.359142906149</v>
      </c>
      <c r="J257" s="19" t="s">
        <v>1735</v>
      </c>
      <c r="K257" s="19" t="s">
        <v>1645</v>
      </c>
    </row>
    <row r="258" spans="1:11" ht="15.5">
      <c r="A258" s="28" t="s">
        <v>200</v>
      </c>
      <c r="B258" s="29" t="s">
        <v>2260</v>
      </c>
      <c r="C258" s="29" t="s">
        <v>199</v>
      </c>
      <c r="D258" s="36" t="s">
        <v>199</v>
      </c>
      <c r="E258" s="30" t="s">
        <v>2890</v>
      </c>
      <c r="F258" s="29" t="s">
        <v>1719</v>
      </c>
      <c r="G258" s="31">
        <v>750303.44269213569</v>
      </c>
      <c r="H258" s="31">
        <v>801159.65296610165</v>
      </c>
      <c r="I258" s="31">
        <f t="shared" si="3"/>
        <v>-50856.21027396596</v>
      </c>
      <c r="J258" s="19" t="s">
        <v>1620</v>
      </c>
      <c r="K258" s="19" t="s">
        <v>1634</v>
      </c>
    </row>
    <row r="259" spans="1:11" ht="15.5">
      <c r="A259" s="32" t="s">
        <v>953</v>
      </c>
      <c r="B259" s="33" t="s">
        <v>2081</v>
      </c>
      <c r="C259" s="33" t="s">
        <v>952</v>
      </c>
      <c r="D259" s="36" t="s">
        <v>952</v>
      </c>
      <c r="E259" s="34" t="s">
        <v>2891</v>
      </c>
      <c r="F259" s="33" t="s">
        <v>1723</v>
      </c>
      <c r="G259" s="35">
        <v>171474.29950782537</v>
      </c>
      <c r="H259" s="35">
        <v>288118.00647058821</v>
      </c>
      <c r="I259" s="35">
        <f t="shared" ref="I259:I322" si="4">G259-H259</f>
        <v>-116643.70696276284</v>
      </c>
      <c r="J259" s="19" t="s">
        <v>1824</v>
      </c>
      <c r="K259" s="19" t="s">
        <v>227</v>
      </c>
    </row>
    <row r="260" spans="1:11" ht="15.5">
      <c r="A260" s="28" t="s">
        <v>968</v>
      </c>
      <c r="B260" s="29" t="s">
        <v>2073</v>
      </c>
      <c r="C260" s="29" t="s">
        <v>967</v>
      </c>
      <c r="D260" s="36" t="s">
        <v>967</v>
      </c>
      <c r="E260" s="30" t="s">
        <v>2892</v>
      </c>
      <c r="F260" s="29" t="s">
        <v>1723</v>
      </c>
      <c r="G260" s="31">
        <v>161909.86760733847</v>
      </c>
      <c r="H260" s="31">
        <v>93884.900652173892</v>
      </c>
      <c r="I260" s="31">
        <f t="shared" si="4"/>
        <v>68024.966955164578</v>
      </c>
      <c r="J260" s="19" t="s">
        <v>1529</v>
      </c>
      <c r="K260" s="19" t="s">
        <v>304</v>
      </c>
    </row>
    <row r="261" spans="1:11" ht="15.5">
      <c r="A261" s="32" t="s">
        <v>2071</v>
      </c>
      <c r="B261" s="33" t="s">
        <v>2070</v>
      </c>
      <c r="C261" s="33" t="s">
        <v>1680</v>
      </c>
      <c r="D261" s="36" t="s">
        <v>1680</v>
      </c>
      <c r="E261" s="34" t="s">
        <v>2893</v>
      </c>
      <c r="F261" s="33" t="s">
        <v>1723</v>
      </c>
      <c r="G261" s="35">
        <v>2144234.5288246903</v>
      </c>
      <c r="H261" s="35">
        <v>1344291.4114406779</v>
      </c>
      <c r="I261" s="35">
        <f t="shared" si="4"/>
        <v>799943.11738401232</v>
      </c>
      <c r="J261" s="19" t="s">
        <v>1529</v>
      </c>
      <c r="K261" s="19" t="s">
        <v>314</v>
      </c>
    </row>
    <row r="262" spans="1:11" ht="15.5">
      <c r="A262" s="28" t="s">
        <v>971</v>
      </c>
      <c r="B262" s="29" t="s">
        <v>2068</v>
      </c>
      <c r="C262" s="29" t="s">
        <v>970</v>
      </c>
      <c r="D262" s="36" t="s">
        <v>970</v>
      </c>
      <c r="E262" s="30" t="s">
        <v>2894</v>
      </c>
      <c r="F262" s="29" t="s">
        <v>1719</v>
      </c>
      <c r="G262" s="31">
        <v>2111540.4873109045</v>
      </c>
      <c r="H262" s="31">
        <v>818750.01600000018</v>
      </c>
      <c r="I262" s="31">
        <f t="shared" si="4"/>
        <v>1292790.4713109042</v>
      </c>
      <c r="J262" s="19" t="s">
        <v>1620</v>
      </c>
      <c r="K262" s="19" t="s">
        <v>231</v>
      </c>
    </row>
    <row r="263" spans="1:11" ht="15.5">
      <c r="A263" s="32" t="s">
        <v>1415</v>
      </c>
      <c r="B263" s="33" t="s">
        <v>2029</v>
      </c>
      <c r="C263" s="33" t="s">
        <v>1414</v>
      </c>
      <c r="D263" s="36" t="s">
        <v>1414</v>
      </c>
      <c r="E263" s="34" t="s">
        <v>2895</v>
      </c>
      <c r="F263" s="33" t="s">
        <v>1723</v>
      </c>
      <c r="G263" s="35">
        <v>1501804.6391645093</v>
      </c>
      <c r="H263" s="35">
        <v>1081928.211859504</v>
      </c>
      <c r="I263" s="35">
        <f t="shared" si="4"/>
        <v>419876.42730500526</v>
      </c>
      <c r="J263" s="19" t="s">
        <v>1529</v>
      </c>
      <c r="K263" s="19" t="s">
        <v>231</v>
      </c>
    </row>
    <row r="264" spans="1:11" ht="15.5">
      <c r="A264" s="28" t="s">
        <v>1369</v>
      </c>
      <c r="B264" s="29" t="s">
        <v>2400</v>
      </c>
      <c r="C264" s="29" t="s">
        <v>1368</v>
      </c>
      <c r="D264" s="36" t="s">
        <v>1368</v>
      </c>
      <c r="E264" s="30" t="s">
        <v>2896</v>
      </c>
      <c r="F264" s="29" t="s">
        <v>1723</v>
      </c>
      <c r="G264" s="31">
        <v>2639440.9559512096</v>
      </c>
      <c r="H264" s="31">
        <v>1313901.9527966101</v>
      </c>
      <c r="I264" s="31">
        <f t="shared" si="4"/>
        <v>1325539.0031545996</v>
      </c>
      <c r="J264" s="19" t="s">
        <v>1529</v>
      </c>
      <c r="K264" s="19" t="s">
        <v>314</v>
      </c>
    </row>
    <row r="265" spans="1:11" ht="15.5">
      <c r="A265" s="32" t="s">
        <v>977</v>
      </c>
      <c r="B265" s="33" t="s">
        <v>2061</v>
      </c>
      <c r="C265" s="33" t="s">
        <v>976</v>
      </c>
      <c r="D265" s="36" t="s">
        <v>976</v>
      </c>
      <c r="E265" s="34" t="s">
        <v>2060</v>
      </c>
      <c r="F265" s="33" t="s">
        <v>1723</v>
      </c>
      <c r="G265" s="35">
        <v>754262.55290946271</v>
      </c>
      <c r="H265" s="35">
        <v>449989.64083333337</v>
      </c>
      <c r="I265" s="35">
        <f t="shared" si="4"/>
        <v>304272.91207612935</v>
      </c>
      <c r="J265" s="19" t="s">
        <v>1529</v>
      </c>
      <c r="K265" s="19" t="s">
        <v>1538</v>
      </c>
    </row>
    <row r="266" spans="1:11" ht="15.5">
      <c r="A266" s="28" t="s">
        <v>980</v>
      </c>
      <c r="B266" s="29" t="s">
        <v>2059</v>
      </c>
      <c r="C266" s="29" t="s">
        <v>979</v>
      </c>
      <c r="D266" s="36" t="s">
        <v>979</v>
      </c>
      <c r="E266" s="30" t="s">
        <v>2897</v>
      </c>
      <c r="F266" s="29" t="s">
        <v>1719</v>
      </c>
      <c r="G266" s="31">
        <v>105020.44139732039</v>
      </c>
      <c r="H266" s="31">
        <v>74581.71016528926</v>
      </c>
      <c r="I266" s="31">
        <f t="shared" si="4"/>
        <v>30438.731232031132</v>
      </c>
      <c r="J266" s="19" t="s">
        <v>1529</v>
      </c>
      <c r="K266" s="19" t="s">
        <v>231</v>
      </c>
    </row>
    <row r="267" spans="1:11" ht="15.5">
      <c r="A267" s="32" t="s">
        <v>575</v>
      </c>
      <c r="B267" s="33" t="s">
        <v>2578</v>
      </c>
      <c r="C267" s="33" t="s">
        <v>574</v>
      </c>
      <c r="D267" s="36" t="s">
        <v>574</v>
      </c>
      <c r="E267" s="34" t="s">
        <v>2898</v>
      </c>
      <c r="F267" s="33" t="s">
        <v>1723</v>
      </c>
      <c r="G267" s="35">
        <v>1935594.9713358509</v>
      </c>
      <c r="H267" s="35">
        <v>1147461.1434563759</v>
      </c>
      <c r="I267" s="35">
        <f t="shared" si="4"/>
        <v>788133.82787947496</v>
      </c>
      <c r="J267" s="19" t="s">
        <v>226</v>
      </c>
      <c r="K267" s="19" t="s">
        <v>304</v>
      </c>
    </row>
    <row r="268" spans="1:11" ht="15.5">
      <c r="A268" s="28" t="s">
        <v>319</v>
      </c>
      <c r="B268" s="29" t="s">
        <v>2057</v>
      </c>
      <c r="C268" s="29" t="s">
        <v>318</v>
      </c>
      <c r="D268" s="36" t="s">
        <v>318</v>
      </c>
      <c r="E268" s="30" t="s">
        <v>2056</v>
      </c>
      <c r="F268" s="29" t="s">
        <v>1719</v>
      </c>
      <c r="G268" s="31">
        <v>439656.6610136255</v>
      </c>
      <c r="H268" s="31">
        <v>360053.46900000004</v>
      </c>
      <c r="I268" s="31">
        <f t="shared" si="4"/>
        <v>79603.192013625463</v>
      </c>
      <c r="J268" s="19" t="s">
        <v>1620</v>
      </c>
      <c r="K268" s="19" t="s">
        <v>231</v>
      </c>
    </row>
    <row r="269" spans="1:11" ht="15.5">
      <c r="A269" s="32" t="s">
        <v>2899</v>
      </c>
      <c r="B269" s="33" t="s">
        <v>2900</v>
      </c>
      <c r="C269" s="33" t="s">
        <v>2901</v>
      </c>
      <c r="D269" s="36" t="s">
        <v>2901</v>
      </c>
      <c r="E269" s="34" t="s">
        <v>2902</v>
      </c>
      <c r="F269" s="33" t="s">
        <v>1723</v>
      </c>
      <c r="G269" s="35">
        <v>9975.7731862840901</v>
      </c>
      <c r="H269" s="35">
        <v>3090.0499999999993</v>
      </c>
      <c r="I269" s="35">
        <f t="shared" si="4"/>
        <v>6885.7231862840908</v>
      </c>
      <c r="J269" s="19" t="s">
        <v>1735</v>
      </c>
      <c r="K269" s="19" t="s">
        <v>227</v>
      </c>
    </row>
    <row r="270" spans="1:11" ht="15.5">
      <c r="A270" s="28" t="s">
        <v>557</v>
      </c>
      <c r="B270" s="29" t="s">
        <v>2592</v>
      </c>
      <c r="C270" s="29" t="s">
        <v>556</v>
      </c>
      <c r="D270" s="36" t="s">
        <v>556</v>
      </c>
      <c r="E270" s="30" t="s">
        <v>2903</v>
      </c>
      <c r="F270" s="29" t="s">
        <v>1719</v>
      </c>
      <c r="G270" s="31">
        <v>134862.67712051002</v>
      </c>
      <c r="H270" s="31">
        <v>107268.876</v>
      </c>
      <c r="I270" s="31">
        <f t="shared" si="4"/>
        <v>27593.801120510019</v>
      </c>
      <c r="J270" s="19" t="s">
        <v>1620</v>
      </c>
      <c r="K270" s="19" t="s">
        <v>231</v>
      </c>
    </row>
    <row r="271" spans="1:11" ht="15.5">
      <c r="A271" s="32" t="s">
        <v>647</v>
      </c>
      <c r="B271" s="33" t="s">
        <v>2518</v>
      </c>
      <c r="C271" s="33" t="s">
        <v>646</v>
      </c>
      <c r="D271" s="36" t="s">
        <v>646</v>
      </c>
      <c r="E271" s="34" t="s">
        <v>2904</v>
      </c>
      <c r="F271" s="33" t="s">
        <v>1723</v>
      </c>
      <c r="G271" s="35">
        <v>6869994.0932100294</v>
      </c>
      <c r="H271" s="35">
        <v>1781642.3065151516</v>
      </c>
      <c r="I271" s="35">
        <f t="shared" si="4"/>
        <v>5088351.7866948778</v>
      </c>
      <c r="J271" s="19" t="s">
        <v>226</v>
      </c>
      <c r="K271" s="19" t="s">
        <v>1404</v>
      </c>
    </row>
    <row r="272" spans="1:11" ht="15.5">
      <c r="A272" s="28" t="s">
        <v>860</v>
      </c>
      <c r="B272" s="29" t="s">
        <v>2182</v>
      </c>
      <c r="C272" s="29" t="s">
        <v>859</v>
      </c>
      <c r="D272" s="36" t="s">
        <v>859</v>
      </c>
      <c r="E272" s="30" t="s">
        <v>2905</v>
      </c>
      <c r="F272" s="29" t="s">
        <v>1723</v>
      </c>
      <c r="G272" s="31">
        <v>2492240.6593949255</v>
      </c>
      <c r="H272" s="31">
        <v>1261248.4947196264</v>
      </c>
      <c r="I272" s="31">
        <f t="shared" si="4"/>
        <v>1230992.1646752991</v>
      </c>
      <c r="J272" s="19" t="s">
        <v>1529</v>
      </c>
      <c r="K272" s="19" t="s">
        <v>1645</v>
      </c>
    </row>
    <row r="273" spans="1:11" ht="15.5">
      <c r="A273" s="32" t="s">
        <v>328</v>
      </c>
      <c r="B273" s="33" t="s">
        <v>2049</v>
      </c>
      <c r="C273" s="33" t="s">
        <v>327</v>
      </c>
      <c r="D273" s="36" t="s">
        <v>327</v>
      </c>
      <c r="E273" s="34" t="s">
        <v>2048</v>
      </c>
      <c r="F273" s="33" t="s">
        <v>1723</v>
      </c>
      <c r="G273" s="35">
        <v>49039.343640875755</v>
      </c>
      <c r="H273" s="35">
        <v>52187.1</v>
      </c>
      <c r="I273" s="35">
        <f t="shared" si="4"/>
        <v>-3147.7563591242433</v>
      </c>
      <c r="J273" s="19" t="s">
        <v>1735</v>
      </c>
      <c r="K273" s="19" t="s">
        <v>1223</v>
      </c>
    </row>
    <row r="274" spans="1:11" ht="15.5">
      <c r="A274" s="28" t="s">
        <v>331</v>
      </c>
      <c r="B274" s="29" t="s">
        <v>2047</v>
      </c>
      <c r="C274" s="29" t="s">
        <v>330</v>
      </c>
      <c r="D274" s="36" t="s">
        <v>330</v>
      </c>
      <c r="E274" s="30" t="s">
        <v>2046</v>
      </c>
      <c r="F274" s="29" t="s">
        <v>1723</v>
      </c>
      <c r="G274" s="31">
        <v>383963.95722760854</v>
      </c>
      <c r="H274" s="31">
        <v>141499.84502602133</v>
      </c>
      <c r="I274" s="31">
        <f t="shared" si="4"/>
        <v>242464.11220158721</v>
      </c>
      <c r="J274" s="19" t="s">
        <v>226</v>
      </c>
      <c r="K274" s="19" t="s">
        <v>495</v>
      </c>
    </row>
    <row r="275" spans="1:11" ht="15.5">
      <c r="A275" s="32" t="s">
        <v>370</v>
      </c>
      <c r="B275" s="33" t="s">
        <v>2007</v>
      </c>
      <c r="C275" s="33" t="s">
        <v>369</v>
      </c>
      <c r="D275" s="36" t="s">
        <v>369</v>
      </c>
      <c r="E275" s="34" t="s">
        <v>2906</v>
      </c>
      <c r="F275" s="33" t="s">
        <v>1723</v>
      </c>
      <c r="G275" s="35">
        <v>1276129.478998583</v>
      </c>
      <c r="H275" s="35">
        <v>770660.80234177201</v>
      </c>
      <c r="I275" s="35">
        <f t="shared" si="4"/>
        <v>505468.67665681103</v>
      </c>
      <c r="J275" s="19" t="s">
        <v>226</v>
      </c>
      <c r="K275" s="19" t="s">
        <v>227</v>
      </c>
    </row>
    <row r="276" spans="1:11" ht="15.5">
      <c r="A276" s="28" t="s">
        <v>998</v>
      </c>
      <c r="B276" s="29" t="s">
        <v>2023</v>
      </c>
      <c r="C276" s="29" t="s">
        <v>997</v>
      </c>
      <c r="D276" s="36" t="s">
        <v>997</v>
      </c>
      <c r="E276" s="30" t="s">
        <v>2907</v>
      </c>
      <c r="F276" s="29" t="s">
        <v>1723</v>
      </c>
      <c r="G276" s="31">
        <v>9738351.7834648415</v>
      </c>
      <c r="H276" s="31">
        <v>2445584.0853680982</v>
      </c>
      <c r="I276" s="31">
        <f t="shared" si="4"/>
        <v>7292767.6980967429</v>
      </c>
      <c r="J276" s="19" t="s">
        <v>226</v>
      </c>
      <c r="K276" s="19" t="s">
        <v>1538</v>
      </c>
    </row>
    <row r="277" spans="1:11" ht="15.5">
      <c r="A277" s="32" t="s">
        <v>2021</v>
      </c>
      <c r="B277" s="33" t="s">
        <v>2020</v>
      </c>
      <c r="C277" s="33" t="s">
        <v>2019</v>
      </c>
      <c r="D277" s="36" t="s">
        <v>2019</v>
      </c>
      <c r="E277" s="34" t="s">
        <v>2018</v>
      </c>
      <c r="F277" s="33" t="s">
        <v>1723</v>
      </c>
      <c r="G277" s="35">
        <v>218246.1428135747</v>
      </c>
      <c r="H277" s="35">
        <v>316956.41000000003</v>
      </c>
      <c r="I277" s="35">
        <f t="shared" si="4"/>
        <v>-98710.267186425335</v>
      </c>
      <c r="J277" s="19" t="s">
        <v>1735</v>
      </c>
      <c r="K277" s="19" t="s">
        <v>304</v>
      </c>
    </row>
    <row r="278" spans="1:11" ht="15.5">
      <c r="A278" s="28" t="s">
        <v>322</v>
      </c>
      <c r="B278" s="29" t="s">
        <v>2053</v>
      </c>
      <c r="C278" s="29" t="s">
        <v>321</v>
      </c>
      <c r="D278" s="36" t="s">
        <v>321</v>
      </c>
      <c r="E278" s="30" t="s">
        <v>2908</v>
      </c>
      <c r="F278" s="29" t="s">
        <v>1723</v>
      </c>
      <c r="G278" s="31">
        <v>654585.86830804741</v>
      </c>
      <c r="H278" s="31">
        <v>2356.9347712418303</v>
      </c>
      <c r="I278" s="31">
        <f t="shared" si="4"/>
        <v>652228.93353680556</v>
      </c>
      <c r="J278" s="19" t="s">
        <v>226</v>
      </c>
      <c r="K278" s="19" t="s">
        <v>1593</v>
      </c>
    </row>
    <row r="279" spans="1:11" ht="15.5">
      <c r="A279" s="32" t="s">
        <v>1001</v>
      </c>
      <c r="B279" s="33" t="s">
        <v>2909</v>
      </c>
      <c r="C279" s="33" t="s">
        <v>1000</v>
      </c>
      <c r="D279" s="36" t="s">
        <v>1000</v>
      </c>
      <c r="E279" s="34" t="s">
        <v>2910</v>
      </c>
      <c r="F279" s="33" t="s">
        <v>1719</v>
      </c>
      <c r="G279" s="35">
        <v>19841.893521378435</v>
      </c>
      <c r="H279" s="35">
        <v>10398.869999999999</v>
      </c>
      <c r="I279" s="35">
        <f t="shared" si="4"/>
        <v>9443.0235213784363</v>
      </c>
      <c r="J279" s="19" t="s">
        <v>1620</v>
      </c>
      <c r="K279" s="19" t="s">
        <v>231</v>
      </c>
    </row>
    <row r="280" spans="1:11" ht="15.5">
      <c r="A280" s="28" t="s">
        <v>2911</v>
      </c>
      <c r="B280" s="29" t="s">
        <v>2912</v>
      </c>
      <c r="C280" s="29" t="s">
        <v>2913</v>
      </c>
      <c r="D280" s="36" t="s">
        <v>2913</v>
      </c>
      <c r="E280" s="30" t="s">
        <v>2914</v>
      </c>
      <c r="F280" s="29" t="s">
        <v>1719</v>
      </c>
      <c r="G280" s="31">
        <v>12367.041684121739</v>
      </c>
      <c r="H280" s="31">
        <v>6461.6669999999995</v>
      </c>
      <c r="I280" s="31">
        <f t="shared" si="4"/>
        <v>5905.3746841217398</v>
      </c>
      <c r="J280" s="19" t="s">
        <v>1620</v>
      </c>
      <c r="K280" s="19" t="s">
        <v>231</v>
      </c>
    </row>
    <row r="281" spans="1:11" ht="15.5">
      <c r="A281" s="32" t="s">
        <v>364</v>
      </c>
      <c r="B281" s="33" t="s">
        <v>2017</v>
      </c>
      <c r="C281" s="33" t="s">
        <v>363</v>
      </c>
      <c r="D281" s="36" t="s">
        <v>363</v>
      </c>
      <c r="E281" s="34" t="s">
        <v>2016</v>
      </c>
      <c r="F281" s="33" t="s">
        <v>1719</v>
      </c>
      <c r="G281" s="35">
        <v>234105.18892736675</v>
      </c>
      <c r="H281" s="35">
        <v>182239.299</v>
      </c>
      <c r="I281" s="35">
        <f t="shared" si="4"/>
        <v>51865.889927366748</v>
      </c>
      <c r="J281" s="19" t="s">
        <v>1620</v>
      </c>
      <c r="K281" s="19" t="s">
        <v>231</v>
      </c>
    </row>
    <row r="282" spans="1:11" ht="15.5">
      <c r="A282" s="28" t="s">
        <v>1004</v>
      </c>
      <c r="B282" s="29" t="s">
        <v>2015</v>
      </c>
      <c r="C282" s="29" t="s">
        <v>1003</v>
      </c>
      <c r="D282" s="36" t="s">
        <v>1003</v>
      </c>
      <c r="E282" s="30" t="s">
        <v>2915</v>
      </c>
      <c r="F282" s="29" t="s">
        <v>1719</v>
      </c>
      <c r="G282" s="31">
        <v>137821.63425830746</v>
      </c>
      <c r="H282" s="31">
        <v>260867.76940677967</v>
      </c>
      <c r="I282" s="31">
        <f t="shared" si="4"/>
        <v>-123046.13514847221</v>
      </c>
      <c r="J282" s="19" t="s">
        <v>1620</v>
      </c>
      <c r="K282" s="19" t="s">
        <v>1634</v>
      </c>
    </row>
    <row r="283" spans="1:11" ht="15.5">
      <c r="A283" s="32" t="s">
        <v>367</v>
      </c>
      <c r="B283" s="33" t="s">
        <v>2013</v>
      </c>
      <c r="C283" s="33" t="s">
        <v>366</v>
      </c>
      <c r="D283" s="36" t="s">
        <v>366</v>
      </c>
      <c r="E283" s="34" t="s">
        <v>2012</v>
      </c>
      <c r="F283" s="33" t="s">
        <v>1723</v>
      </c>
      <c r="G283" s="35">
        <v>1576293.3588173855</v>
      </c>
      <c r="H283" s="35">
        <v>1110914.0441425969</v>
      </c>
      <c r="I283" s="35">
        <f t="shared" si="4"/>
        <v>465379.31467478862</v>
      </c>
      <c r="J283" s="19" t="s">
        <v>226</v>
      </c>
      <c r="K283" s="19" t="s">
        <v>495</v>
      </c>
    </row>
    <row r="284" spans="1:11" ht="15.5">
      <c r="A284" s="28" t="s">
        <v>2011</v>
      </c>
      <c r="B284" s="29" t="s">
        <v>2010</v>
      </c>
      <c r="C284" s="29" t="s">
        <v>2009</v>
      </c>
      <c r="D284" s="36" t="s">
        <v>2009</v>
      </c>
      <c r="E284" s="30" t="s">
        <v>2008</v>
      </c>
      <c r="F284" s="29" t="s">
        <v>1723</v>
      </c>
      <c r="G284" s="31">
        <v>458586.20626058133</v>
      </c>
      <c r="H284" s="31">
        <v>376943.77416666667</v>
      </c>
      <c r="I284" s="31">
        <f t="shared" si="4"/>
        <v>81642.432093914656</v>
      </c>
      <c r="J284" s="19" t="s">
        <v>1529</v>
      </c>
      <c r="K284" s="19" t="s">
        <v>1538</v>
      </c>
    </row>
    <row r="285" spans="1:11" ht="15.5">
      <c r="A285" s="32" t="s">
        <v>1007</v>
      </c>
      <c r="B285" s="33" t="s">
        <v>2005</v>
      </c>
      <c r="C285" s="33" t="s">
        <v>1006</v>
      </c>
      <c r="D285" s="36" t="s">
        <v>1006</v>
      </c>
      <c r="E285" s="34" t="s">
        <v>2004</v>
      </c>
      <c r="F285" s="33" t="s">
        <v>1719</v>
      </c>
      <c r="G285" s="35">
        <v>727951.08985194145</v>
      </c>
      <c r="H285" s="35">
        <v>493232.95799999998</v>
      </c>
      <c r="I285" s="35">
        <f t="shared" si="4"/>
        <v>234718.13185194146</v>
      </c>
      <c r="J285" s="19" t="s">
        <v>1620</v>
      </c>
      <c r="K285" s="19" t="s">
        <v>231</v>
      </c>
    </row>
    <row r="286" spans="1:11" ht="15.5">
      <c r="A286" s="28" t="s">
        <v>284</v>
      </c>
      <c r="B286" s="29" t="s">
        <v>2142</v>
      </c>
      <c r="C286" s="29" t="s">
        <v>283</v>
      </c>
      <c r="D286" s="36" t="s">
        <v>283</v>
      </c>
      <c r="E286" s="30" t="s">
        <v>2916</v>
      </c>
      <c r="F286" s="29" t="s">
        <v>1723</v>
      </c>
      <c r="G286" s="31">
        <v>188528.79291627591</v>
      </c>
      <c r="H286" s="31">
        <v>409067.45916666673</v>
      </c>
      <c r="I286" s="31">
        <f t="shared" si="4"/>
        <v>-220538.66625039082</v>
      </c>
      <c r="J286" s="19" t="s">
        <v>1529</v>
      </c>
      <c r="K286" s="19" t="s">
        <v>1538</v>
      </c>
    </row>
    <row r="287" spans="1:11" ht="15.5">
      <c r="A287" s="32" t="s">
        <v>349</v>
      </c>
      <c r="B287" s="33" t="s">
        <v>2041</v>
      </c>
      <c r="C287" s="33" t="s">
        <v>348</v>
      </c>
      <c r="D287" s="36" t="s">
        <v>348</v>
      </c>
      <c r="E287" s="34" t="s">
        <v>2917</v>
      </c>
      <c r="F287" s="33" t="s">
        <v>1723</v>
      </c>
      <c r="G287" s="35">
        <v>104783.24783449208</v>
      </c>
      <c r="H287" s="35">
        <v>147369.74584745764</v>
      </c>
      <c r="I287" s="35">
        <f t="shared" si="4"/>
        <v>-42586.49801296556</v>
      </c>
      <c r="J287" s="19" t="s">
        <v>1529</v>
      </c>
      <c r="K287" s="19" t="s">
        <v>314</v>
      </c>
    </row>
    <row r="288" spans="1:11" ht="15.5">
      <c r="A288" s="28" t="s">
        <v>1013</v>
      </c>
      <c r="B288" s="29" t="s">
        <v>2001</v>
      </c>
      <c r="C288" s="29" t="s">
        <v>1012</v>
      </c>
      <c r="D288" s="36" t="s">
        <v>1012</v>
      </c>
      <c r="E288" s="30" t="s">
        <v>2918</v>
      </c>
      <c r="F288" s="29" t="s">
        <v>1723</v>
      </c>
      <c r="G288" s="31">
        <v>2305874.9224401549</v>
      </c>
      <c r="H288" s="31">
        <v>664893.02479041915</v>
      </c>
      <c r="I288" s="31">
        <f t="shared" si="4"/>
        <v>1640981.8976497357</v>
      </c>
      <c r="J288" s="19" t="s">
        <v>226</v>
      </c>
      <c r="K288" s="19" t="s">
        <v>231</v>
      </c>
    </row>
    <row r="289" spans="1:11" ht="15.5">
      <c r="A289" s="32" t="s">
        <v>1309</v>
      </c>
      <c r="B289" s="33" t="s">
        <v>1999</v>
      </c>
      <c r="C289" s="33" t="s">
        <v>1705</v>
      </c>
      <c r="D289" s="36" t="s">
        <v>1705</v>
      </c>
      <c r="E289" s="34" t="s">
        <v>2919</v>
      </c>
      <c r="F289" s="33" t="s">
        <v>1723</v>
      </c>
      <c r="G289" s="35">
        <v>6210191.5946183121</v>
      </c>
      <c r="H289" s="35">
        <v>6123002.3472483233</v>
      </c>
      <c r="I289" s="35">
        <f t="shared" si="4"/>
        <v>87189.247369988821</v>
      </c>
      <c r="J289" s="19" t="s">
        <v>226</v>
      </c>
      <c r="K289" s="19" t="s">
        <v>304</v>
      </c>
    </row>
    <row r="290" spans="1:11" ht="15.5">
      <c r="A290" s="28" t="s">
        <v>1165</v>
      </c>
      <c r="B290" s="29" t="s">
        <v>1995</v>
      </c>
      <c r="C290" s="29" t="s">
        <v>1164</v>
      </c>
      <c r="D290" s="36" t="s">
        <v>1164</v>
      </c>
      <c r="E290" s="30" t="s">
        <v>1994</v>
      </c>
      <c r="F290" s="29" t="s">
        <v>1723</v>
      </c>
      <c r="G290" s="31">
        <v>1394391.8560402116</v>
      </c>
      <c r="H290" s="31">
        <v>775562.82495867787</v>
      </c>
      <c r="I290" s="31">
        <f t="shared" si="4"/>
        <v>618829.03108153376</v>
      </c>
      <c r="J290" s="19" t="s">
        <v>1529</v>
      </c>
      <c r="K290" s="19" t="s">
        <v>231</v>
      </c>
    </row>
    <row r="291" spans="1:11" ht="15.5">
      <c r="A291" s="32" t="s">
        <v>346</v>
      </c>
      <c r="B291" s="33" t="s">
        <v>2043</v>
      </c>
      <c r="C291" s="33" t="s">
        <v>345</v>
      </c>
      <c r="D291" s="36" t="s">
        <v>345</v>
      </c>
      <c r="E291" s="34" t="s">
        <v>2920</v>
      </c>
      <c r="F291" s="33" t="s">
        <v>1723</v>
      </c>
      <c r="G291" s="35">
        <v>30990.359384213891</v>
      </c>
      <c r="H291" s="35">
        <v>27015.587933884297</v>
      </c>
      <c r="I291" s="35">
        <f t="shared" si="4"/>
        <v>3974.7714503295938</v>
      </c>
      <c r="J291" s="19" t="s">
        <v>1529</v>
      </c>
      <c r="K291" s="19" t="s">
        <v>231</v>
      </c>
    </row>
    <row r="292" spans="1:11" ht="15.5">
      <c r="A292" s="28" t="s">
        <v>1031</v>
      </c>
      <c r="B292" s="29" t="s">
        <v>1979</v>
      </c>
      <c r="C292" s="29" t="s">
        <v>1030</v>
      </c>
      <c r="D292" s="36" t="s">
        <v>1030</v>
      </c>
      <c r="E292" s="30" t="s">
        <v>1978</v>
      </c>
      <c r="F292" s="29" t="s">
        <v>1719</v>
      </c>
      <c r="G292" s="31">
        <v>484919.73704153963</v>
      </c>
      <c r="H292" s="31">
        <v>557433.67500000005</v>
      </c>
      <c r="I292" s="31">
        <f t="shared" si="4"/>
        <v>-72513.937958460418</v>
      </c>
      <c r="J292" s="19" t="s">
        <v>1620</v>
      </c>
      <c r="K292" s="19" t="s">
        <v>231</v>
      </c>
    </row>
    <row r="293" spans="1:11" ht="15.5">
      <c r="A293" s="32" t="s">
        <v>857</v>
      </c>
      <c r="B293" s="33" t="s">
        <v>1973</v>
      </c>
      <c r="C293" s="33" t="s">
        <v>856</v>
      </c>
      <c r="D293" s="36" t="s">
        <v>856</v>
      </c>
      <c r="E293" s="34" t="s">
        <v>2921</v>
      </c>
      <c r="F293" s="33" t="s">
        <v>1719</v>
      </c>
      <c r="G293" s="35">
        <v>619717.67751294875</v>
      </c>
      <c r="H293" s="35">
        <v>421606.34099999996</v>
      </c>
      <c r="I293" s="35">
        <f t="shared" si="4"/>
        <v>198111.33651294879</v>
      </c>
      <c r="J293" s="19" t="s">
        <v>1620</v>
      </c>
      <c r="K293" s="19" t="s">
        <v>231</v>
      </c>
    </row>
    <row r="294" spans="1:11" ht="15.5">
      <c r="A294" s="28" t="s">
        <v>1034</v>
      </c>
      <c r="B294" s="29" t="s">
        <v>1970</v>
      </c>
      <c r="C294" s="29" t="s">
        <v>1033</v>
      </c>
      <c r="D294" s="36" t="s">
        <v>1033</v>
      </c>
      <c r="E294" s="30" t="s">
        <v>2922</v>
      </c>
      <c r="F294" s="29" t="s">
        <v>1723</v>
      </c>
      <c r="G294" s="31">
        <v>54686.969084567827</v>
      </c>
      <c r="H294" s="31">
        <v>195919.64</v>
      </c>
      <c r="I294" s="31">
        <f t="shared" si="4"/>
        <v>-141232.67091543219</v>
      </c>
      <c r="J294" s="19" t="s">
        <v>1529</v>
      </c>
      <c r="K294" s="19" t="s">
        <v>1223</v>
      </c>
    </row>
    <row r="295" spans="1:11" ht="15.5">
      <c r="A295" s="32" t="s">
        <v>1043</v>
      </c>
      <c r="B295" s="33" t="s">
        <v>1969</v>
      </c>
      <c r="C295" s="33" t="s">
        <v>1042</v>
      </c>
      <c r="D295" s="36" t="s">
        <v>1042</v>
      </c>
      <c r="E295" s="34" t="s">
        <v>1960</v>
      </c>
      <c r="F295" s="33" t="s">
        <v>1723</v>
      </c>
      <c r="G295" s="35">
        <v>4663039.4475741014</v>
      </c>
      <c r="H295" s="35">
        <v>1558546.3299999998</v>
      </c>
      <c r="I295" s="35">
        <f t="shared" si="4"/>
        <v>3104493.1175741013</v>
      </c>
      <c r="J295" s="19" t="s">
        <v>226</v>
      </c>
      <c r="K295" s="19" t="s">
        <v>1223</v>
      </c>
    </row>
    <row r="296" spans="1:11" ht="15.5">
      <c r="A296" s="28" t="s">
        <v>1040</v>
      </c>
      <c r="B296" s="29" t="s">
        <v>1971</v>
      </c>
      <c r="C296" s="29" t="s">
        <v>1039</v>
      </c>
      <c r="D296" s="36" t="s">
        <v>1039</v>
      </c>
      <c r="E296" s="30" t="s">
        <v>2923</v>
      </c>
      <c r="F296" s="29" t="s">
        <v>1723</v>
      </c>
      <c r="G296" s="31">
        <v>-51822.626103746814</v>
      </c>
      <c r="H296" s="31">
        <v>160045.60999999999</v>
      </c>
      <c r="I296" s="31">
        <f t="shared" si="4"/>
        <v>-211868.23610374681</v>
      </c>
      <c r="J296" s="19" t="s">
        <v>1529</v>
      </c>
      <c r="K296" s="19" t="s">
        <v>1223</v>
      </c>
    </row>
    <row r="297" spans="1:11" ht="15.5">
      <c r="A297" s="32" t="s">
        <v>1046</v>
      </c>
      <c r="B297" s="33" t="s">
        <v>1964</v>
      </c>
      <c r="C297" s="33" t="s">
        <v>1045</v>
      </c>
      <c r="D297" s="36" t="s">
        <v>1045</v>
      </c>
      <c r="E297" s="34" t="s">
        <v>2924</v>
      </c>
      <c r="F297" s="33" t="s">
        <v>1723</v>
      </c>
      <c r="G297" s="35">
        <v>4678900.3730934449</v>
      </c>
      <c r="H297" s="35">
        <v>1792671.52</v>
      </c>
      <c r="I297" s="35">
        <f t="shared" si="4"/>
        <v>2886228.8530934448</v>
      </c>
      <c r="J297" s="19" t="s">
        <v>226</v>
      </c>
      <c r="K297" s="19" t="s">
        <v>1223</v>
      </c>
    </row>
    <row r="298" spans="1:11" ht="15.5">
      <c r="A298" s="28" t="s">
        <v>1049</v>
      </c>
      <c r="B298" s="29" t="s">
        <v>1965</v>
      </c>
      <c r="C298" s="29" t="s">
        <v>1048</v>
      </c>
      <c r="D298" s="36" t="s">
        <v>1048</v>
      </c>
      <c r="E298" s="30" t="s">
        <v>2925</v>
      </c>
      <c r="F298" s="29" t="s">
        <v>1723</v>
      </c>
      <c r="G298" s="31">
        <v>2509521.4128645789</v>
      </c>
      <c r="H298" s="31">
        <v>1173849.0699999998</v>
      </c>
      <c r="I298" s="31">
        <f t="shared" si="4"/>
        <v>1335672.3428645791</v>
      </c>
      <c r="J298" s="19" t="s">
        <v>226</v>
      </c>
      <c r="K298" s="19" t="s">
        <v>1223</v>
      </c>
    </row>
    <row r="299" spans="1:11" ht="15.5">
      <c r="A299" s="32" t="s">
        <v>391</v>
      </c>
      <c r="B299" s="33" t="s">
        <v>1966</v>
      </c>
      <c r="C299" s="33" t="s">
        <v>390</v>
      </c>
      <c r="D299" s="36" t="s">
        <v>390</v>
      </c>
      <c r="E299" s="34" t="s">
        <v>2926</v>
      </c>
      <c r="F299" s="33" t="s">
        <v>1723</v>
      </c>
      <c r="G299" s="35">
        <v>2643182.3347658669</v>
      </c>
      <c r="H299" s="35">
        <v>1029167.94</v>
      </c>
      <c r="I299" s="35">
        <f t="shared" si="4"/>
        <v>1614014.3947658669</v>
      </c>
      <c r="J299" s="19" t="s">
        <v>226</v>
      </c>
      <c r="K299" s="19" t="s">
        <v>1223</v>
      </c>
    </row>
    <row r="300" spans="1:11" ht="15.5">
      <c r="A300" s="28" t="s">
        <v>1963</v>
      </c>
      <c r="B300" s="29" t="s">
        <v>1962</v>
      </c>
      <c r="C300" s="29" t="s">
        <v>1961</v>
      </c>
      <c r="D300" s="36" t="s">
        <v>1961</v>
      </c>
      <c r="E300" s="30" t="s">
        <v>2927</v>
      </c>
      <c r="F300" s="29" t="s">
        <v>1719</v>
      </c>
      <c r="G300" s="31">
        <v>437159.51811337593</v>
      </c>
      <c r="H300" s="31">
        <v>333489.68999999994</v>
      </c>
      <c r="I300" s="31">
        <f t="shared" si="4"/>
        <v>103669.82811337599</v>
      </c>
      <c r="J300" s="19" t="s">
        <v>226</v>
      </c>
      <c r="K300" s="19" t="s">
        <v>1223</v>
      </c>
    </row>
    <row r="301" spans="1:11" ht="15.5">
      <c r="A301" s="32" t="s">
        <v>394</v>
      </c>
      <c r="B301" s="33" t="s">
        <v>1967</v>
      </c>
      <c r="C301" s="33" t="s">
        <v>393</v>
      </c>
      <c r="D301" s="36" t="s">
        <v>393</v>
      </c>
      <c r="E301" s="34" t="s">
        <v>2928</v>
      </c>
      <c r="F301" s="33" t="s">
        <v>1723</v>
      </c>
      <c r="G301" s="35">
        <v>833940.54461828119</v>
      </c>
      <c r="H301" s="35">
        <v>365629.35</v>
      </c>
      <c r="I301" s="35">
        <f t="shared" si="4"/>
        <v>468311.19461828121</v>
      </c>
      <c r="J301" s="19" t="s">
        <v>226</v>
      </c>
      <c r="K301" s="19" t="s">
        <v>1223</v>
      </c>
    </row>
    <row r="302" spans="1:11" ht="15.5">
      <c r="A302" s="28" t="s">
        <v>521</v>
      </c>
      <c r="B302" s="29" t="s">
        <v>2630</v>
      </c>
      <c r="C302" s="29" t="s">
        <v>520</v>
      </c>
      <c r="D302" s="36" t="s">
        <v>520</v>
      </c>
      <c r="E302" s="30" t="s">
        <v>2929</v>
      </c>
      <c r="F302" s="29" t="s">
        <v>1719</v>
      </c>
      <c r="G302" s="31">
        <v>157421.64061602417</v>
      </c>
      <c r="H302" s="31">
        <v>95807.898000000001</v>
      </c>
      <c r="I302" s="31">
        <f t="shared" si="4"/>
        <v>61613.742616024174</v>
      </c>
      <c r="J302" s="19" t="s">
        <v>1620</v>
      </c>
      <c r="K302" s="19" t="s">
        <v>231</v>
      </c>
    </row>
    <row r="303" spans="1:11" ht="15.5">
      <c r="A303" s="32" t="s">
        <v>1052</v>
      </c>
      <c r="B303" s="33" t="s">
        <v>1957</v>
      </c>
      <c r="C303" s="33" t="s">
        <v>1051</v>
      </c>
      <c r="D303" s="36" t="s">
        <v>1051</v>
      </c>
      <c r="E303" s="34" t="s">
        <v>1956</v>
      </c>
      <c r="F303" s="33" t="s">
        <v>1719</v>
      </c>
      <c r="G303" s="35">
        <v>35750.508112354139</v>
      </c>
      <c r="H303" s="35">
        <v>24346.466946107786</v>
      </c>
      <c r="I303" s="35">
        <f t="shared" si="4"/>
        <v>11404.041166246352</v>
      </c>
      <c r="J303" s="19" t="s">
        <v>226</v>
      </c>
      <c r="K303" s="19" t="s">
        <v>231</v>
      </c>
    </row>
    <row r="304" spans="1:11" ht="15.5">
      <c r="A304" s="28" t="s">
        <v>1955</v>
      </c>
      <c r="B304" s="29" t="s">
        <v>1954</v>
      </c>
      <c r="C304" s="29" t="s">
        <v>1701</v>
      </c>
      <c r="D304" s="36" t="s">
        <v>1701</v>
      </c>
      <c r="E304" s="30" t="s">
        <v>1953</v>
      </c>
      <c r="F304" s="29" t="s">
        <v>1723</v>
      </c>
      <c r="G304" s="31">
        <v>5292029.5526393838</v>
      </c>
      <c r="H304" s="31">
        <v>1610052.8399101794</v>
      </c>
      <c r="I304" s="31">
        <f t="shared" si="4"/>
        <v>3681976.7127292044</v>
      </c>
      <c r="J304" s="19" t="s">
        <v>226</v>
      </c>
      <c r="K304" s="19" t="s">
        <v>231</v>
      </c>
    </row>
    <row r="305" spans="1:11" ht="15.5">
      <c r="A305" s="32" t="s">
        <v>400</v>
      </c>
      <c r="B305" s="33" t="s">
        <v>1949</v>
      </c>
      <c r="C305" s="33" t="s">
        <v>399</v>
      </c>
      <c r="D305" s="36" t="s">
        <v>399</v>
      </c>
      <c r="E305" s="34" t="s">
        <v>2930</v>
      </c>
      <c r="F305" s="33" t="s">
        <v>1723</v>
      </c>
      <c r="G305" s="35">
        <v>49164.307275568521</v>
      </c>
      <c r="H305" s="35">
        <v>60312.05</v>
      </c>
      <c r="I305" s="35">
        <f t="shared" si="4"/>
        <v>-11147.742724431482</v>
      </c>
      <c r="J305" s="19" t="s">
        <v>1824</v>
      </c>
      <c r="K305" s="19" t="s">
        <v>304</v>
      </c>
    </row>
    <row r="306" spans="1:11" ht="15.5">
      <c r="A306" s="28" t="s">
        <v>403</v>
      </c>
      <c r="B306" s="29" t="s">
        <v>1947</v>
      </c>
      <c r="C306" s="29" t="s">
        <v>402</v>
      </c>
      <c r="D306" s="36" t="s">
        <v>402</v>
      </c>
      <c r="E306" s="30" t="s">
        <v>2931</v>
      </c>
      <c r="F306" s="29" t="s">
        <v>1723</v>
      </c>
      <c r="G306" s="31">
        <v>158447.17552710956</v>
      </c>
      <c r="H306" s="31">
        <v>91166.489999999991</v>
      </c>
      <c r="I306" s="31">
        <f t="shared" si="4"/>
        <v>67280.68552710957</v>
      </c>
      <c r="J306" s="19" t="s">
        <v>1824</v>
      </c>
      <c r="K306" s="19" t="s">
        <v>304</v>
      </c>
    </row>
    <row r="307" spans="1:11" ht="15.5">
      <c r="A307" s="32" t="s">
        <v>1061</v>
      </c>
      <c r="B307" s="33" t="s">
        <v>1945</v>
      </c>
      <c r="C307" s="33" t="s">
        <v>1060</v>
      </c>
      <c r="D307" s="36" t="s">
        <v>1060</v>
      </c>
      <c r="E307" s="34" t="s">
        <v>1944</v>
      </c>
      <c r="F307" s="33" t="s">
        <v>1723</v>
      </c>
      <c r="G307" s="35">
        <v>2738615.1465082928</v>
      </c>
      <c r="H307" s="35">
        <v>1945044.1593388428</v>
      </c>
      <c r="I307" s="35">
        <f t="shared" si="4"/>
        <v>793570.98716944992</v>
      </c>
      <c r="J307" s="19" t="s">
        <v>1529</v>
      </c>
      <c r="K307" s="19" t="s">
        <v>231</v>
      </c>
    </row>
    <row r="308" spans="1:11" ht="15.5">
      <c r="A308" s="28" t="s">
        <v>1943</v>
      </c>
      <c r="B308" s="29" t="s">
        <v>1942</v>
      </c>
      <c r="C308" s="29" t="s">
        <v>1690</v>
      </c>
      <c r="D308" s="36" t="s">
        <v>1690</v>
      </c>
      <c r="E308" s="30" t="s">
        <v>1941</v>
      </c>
      <c r="F308" s="29" t="s">
        <v>1723</v>
      </c>
      <c r="G308" s="31">
        <v>4564789.7151488261</v>
      </c>
      <c r="H308" s="31">
        <v>1840670.1921174931</v>
      </c>
      <c r="I308" s="31">
        <f t="shared" si="4"/>
        <v>2724119.523031333</v>
      </c>
      <c r="J308" s="19" t="s">
        <v>226</v>
      </c>
      <c r="K308" s="19" t="s">
        <v>1210</v>
      </c>
    </row>
    <row r="309" spans="1:11" ht="15.5">
      <c r="A309" s="32" t="s">
        <v>1079</v>
      </c>
      <c r="B309" s="33" t="s">
        <v>1920</v>
      </c>
      <c r="C309" s="33" t="s">
        <v>1078</v>
      </c>
      <c r="D309" s="36" t="s">
        <v>1078</v>
      </c>
      <c r="E309" s="34" t="s">
        <v>2932</v>
      </c>
      <c r="F309" s="33" t="s">
        <v>1723</v>
      </c>
      <c r="G309" s="35">
        <v>6513097.5494593196</v>
      </c>
      <c r="H309" s="35">
        <v>3291198.0200000005</v>
      </c>
      <c r="I309" s="35">
        <f t="shared" si="4"/>
        <v>3221899.5294593191</v>
      </c>
      <c r="J309" s="19" t="s">
        <v>226</v>
      </c>
      <c r="K309" s="19" t="s">
        <v>1223</v>
      </c>
    </row>
    <row r="310" spans="1:11" ht="15.5">
      <c r="A310" s="28" t="s">
        <v>1932</v>
      </c>
      <c r="B310" s="29" t="s">
        <v>1931</v>
      </c>
      <c r="C310" s="29" t="s">
        <v>1654</v>
      </c>
      <c r="D310" s="36" t="s">
        <v>1654</v>
      </c>
      <c r="E310" s="30" t="s">
        <v>1930</v>
      </c>
      <c r="F310" s="29" t="s">
        <v>1723</v>
      </c>
      <c r="G310" s="31">
        <v>23185049.548155196</v>
      </c>
      <c r="H310" s="31">
        <v>15903347.355985403</v>
      </c>
      <c r="I310" s="31">
        <f t="shared" si="4"/>
        <v>7281702.192169793</v>
      </c>
      <c r="J310" s="19" t="s">
        <v>226</v>
      </c>
      <c r="K310" s="19" t="s">
        <v>1574</v>
      </c>
    </row>
    <row r="311" spans="1:11" ht="15.5">
      <c r="A311" s="32" t="s">
        <v>309</v>
      </c>
      <c r="B311" s="33" t="s">
        <v>2933</v>
      </c>
      <c r="C311" s="33" t="s">
        <v>308</v>
      </c>
      <c r="D311" s="36" t="s">
        <v>308</v>
      </c>
      <c r="E311" s="34" t="s">
        <v>2934</v>
      </c>
      <c r="F311" s="33" t="s">
        <v>1723</v>
      </c>
      <c r="G311" s="35">
        <v>18650.534262841447</v>
      </c>
      <c r="H311" s="35">
        <v>2647.3573614363781</v>
      </c>
      <c r="I311" s="35">
        <f t="shared" si="4"/>
        <v>16003.17690140507</v>
      </c>
      <c r="J311" s="19" t="s">
        <v>226</v>
      </c>
      <c r="K311" s="19" t="s">
        <v>495</v>
      </c>
    </row>
    <row r="312" spans="1:11" ht="15.5">
      <c r="A312" s="28" t="s">
        <v>560</v>
      </c>
      <c r="B312" s="29" t="s">
        <v>2590</v>
      </c>
      <c r="C312" s="29" t="s">
        <v>559</v>
      </c>
      <c r="D312" s="36" t="s">
        <v>559</v>
      </c>
      <c r="E312" s="30" t="s">
        <v>2935</v>
      </c>
      <c r="F312" s="29" t="s">
        <v>1723</v>
      </c>
      <c r="G312" s="31">
        <v>1131413.4694321039</v>
      </c>
      <c r="H312" s="31">
        <v>13767.778187919468</v>
      </c>
      <c r="I312" s="31">
        <f t="shared" si="4"/>
        <v>1117645.6912441845</v>
      </c>
      <c r="J312" s="19" t="s">
        <v>226</v>
      </c>
      <c r="K312" s="19" t="s">
        <v>1634</v>
      </c>
    </row>
    <row r="313" spans="1:11" ht="15.5">
      <c r="A313" s="32" t="s">
        <v>1252</v>
      </c>
      <c r="B313" s="33" t="s">
        <v>1925</v>
      </c>
      <c r="C313" s="33" t="s">
        <v>1251</v>
      </c>
      <c r="D313" s="36" t="s">
        <v>1251</v>
      </c>
      <c r="E313" s="34" t="s">
        <v>2936</v>
      </c>
      <c r="F313" s="33" t="s">
        <v>1723</v>
      </c>
      <c r="G313" s="35">
        <v>5374295.1950049968</v>
      </c>
      <c r="H313" s="35">
        <v>1554002.2090354755</v>
      </c>
      <c r="I313" s="35">
        <f t="shared" si="4"/>
        <v>3820292.9859695211</v>
      </c>
      <c r="J313" s="19" t="s">
        <v>226</v>
      </c>
      <c r="K313" s="19" t="s">
        <v>495</v>
      </c>
    </row>
    <row r="314" spans="1:11" ht="15.5">
      <c r="A314" s="28" t="s">
        <v>1073</v>
      </c>
      <c r="B314" s="29" t="s">
        <v>1923</v>
      </c>
      <c r="C314" s="29" t="s">
        <v>1072</v>
      </c>
      <c r="D314" s="36" t="s">
        <v>1072</v>
      </c>
      <c r="E314" s="30" t="s">
        <v>2937</v>
      </c>
      <c r="F314" s="29" t="s">
        <v>1723</v>
      </c>
      <c r="G314" s="31">
        <v>7971539.409389507</v>
      </c>
      <c r="H314" s="31">
        <v>2987754.64</v>
      </c>
      <c r="I314" s="31">
        <f t="shared" si="4"/>
        <v>4983784.7693895064</v>
      </c>
      <c r="J314" s="19" t="s">
        <v>226</v>
      </c>
      <c r="K314" s="19" t="s">
        <v>1223</v>
      </c>
    </row>
    <row r="315" spans="1:11" ht="15.5">
      <c r="A315" s="32" t="s">
        <v>1082</v>
      </c>
      <c r="B315" s="33" t="s">
        <v>1918</v>
      </c>
      <c r="C315" s="33" t="s">
        <v>1081</v>
      </c>
      <c r="D315" s="36" t="s">
        <v>1081</v>
      </c>
      <c r="E315" s="34" t="s">
        <v>2938</v>
      </c>
      <c r="F315" s="33" t="s">
        <v>1723</v>
      </c>
      <c r="G315" s="35">
        <v>7383665.5698346524</v>
      </c>
      <c r="H315" s="35">
        <v>3759173.5999999996</v>
      </c>
      <c r="I315" s="35">
        <f t="shared" si="4"/>
        <v>3624491.9698346527</v>
      </c>
      <c r="J315" s="19" t="s">
        <v>226</v>
      </c>
      <c r="K315" s="19" t="s">
        <v>1223</v>
      </c>
    </row>
    <row r="316" spans="1:11" ht="15.5">
      <c r="A316" s="28" t="s">
        <v>1940</v>
      </c>
      <c r="B316" s="29" t="s">
        <v>1939</v>
      </c>
      <c r="C316" s="29" t="s">
        <v>1938</v>
      </c>
      <c r="D316" s="36" t="s">
        <v>1938</v>
      </c>
      <c r="E316" s="30" t="s">
        <v>2939</v>
      </c>
      <c r="F316" s="29" t="s">
        <v>1723</v>
      </c>
      <c r="G316" s="31">
        <v>5734886.9902404947</v>
      </c>
      <c r="H316" s="31">
        <v>2207833.759832216</v>
      </c>
      <c r="I316" s="31">
        <f t="shared" si="4"/>
        <v>3527053.2304082788</v>
      </c>
      <c r="J316" s="19" t="s">
        <v>226</v>
      </c>
      <c r="K316" s="19" t="s">
        <v>304</v>
      </c>
    </row>
    <row r="317" spans="1:11" ht="15.5">
      <c r="A317" s="32" t="s">
        <v>424</v>
      </c>
      <c r="B317" s="33" t="s">
        <v>1904</v>
      </c>
      <c r="C317" s="33" t="s">
        <v>423</v>
      </c>
      <c r="D317" s="36" t="s">
        <v>423</v>
      </c>
      <c r="E317" s="34" t="s">
        <v>1903</v>
      </c>
      <c r="F317" s="33" t="s">
        <v>1723</v>
      </c>
      <c r="G317" s="35">
        <v>903360.70513531275</v>
      </c>
      <c r="H317" s="35">
        <v>194785.95694630872</v>
      </c>
      <c r="I317" s="35">
        <f t="shared" si="4"/>
        <v>708574.74818900402</v>
      </c>
      <c r="J317" s="19" t="s">
        <v>226</v>
      </c>
      <c r="K317" s="19" t="s">
        <v>304</v>
      </c>
    </row>
    <row r="318" spans="1:11" ht="15.5">
      <c r="A318" s="28" t="s">
        <v>1076</v>
      </c>
      <c r="B318" s="29" t="s">
        <v>1921</v>
      </c>
      <c r="C318" s="29" t="s">
        <v>1075</v>
      </c>
      <c r="D318" s="36" t="s">
        <v>1075</v>
      </c>
      <c r="E318" s="30" t="s">
        <v>2940</v>
      </c>
      <c r="F318" s="29" t="s">
        <v>1723</v>
      </c>
      <c r="G318" s="31">
        <v>2531517.3982393942</v>
      </c>
      <c r="H318" s="31">
        <v>1071981.8700000001</v>
      </c>
      <c r="I318" s="31">
        <f t="shared" si="4"/>
        <v>1459535.5282393941</v>
      </c>
      <c r="J318" s="19" t="s">
        <v>226</v>
      </c>
      <c r="K318" s="19" t="s">
        <v>1223</v>
      </c>
    </row>
    <row r="319" spans="1:11" ht="15.5">
      <c r="A319" s="32" t="s">
        <v>1010</v>
      </c>
      <c r="B319" s="33" t="s">
        <v>2003</v>
      </c>
      <c r="C319" s="33" t="s">
        <v>1009</v>
      </c>
      <c r="D319" s="36" t="s">
        <v>1009</v>
      </c>
      <c r="E319" s="34" t="s">
        <v>2941</v>
      </c>
      <c r="F319" s="33" t="s">
        <v>1723</v>
      </c>
      <c r="G319" s="35">
        <v>9290730.2982962951</v>
      </c>
      <c r="H319" s="35">
        <v>2579003.1947546005</v>
      </c>
      <c r="I319" s="35">
        <f t="shared" si="4"/>
        <v>6711727.1035416946</v>
      </c>
      <c r="J319" s="19" t="s">
        <v>226</v>
      </c>
      <c r="K319" s="19" t="s">
        <v>1538</v>
      </c>
    </row>
    <row r="320" spans="1:11" ht="15.5">
      <c r="A320" s="28" t="s">
        <v>1058</v>
      </c>
      <c r="B320" s="29" t="s">
        <v>2566</v>
      </c>
      <c r="C320" s="29" t="s">
        <v>1057</v>
      </c>
      <c r="D320" s="36" t="s">
        <v>1057</v>
      </c>
      <c r="E320" s="30" t="s">
        <v>2942</v>
      </c>
      <c r="F320" s="29" t="s">
        <v>1723</v>
      </c>
      <c r="G320" s="31">
        <v>15417811.395281332</v>
      </c>
      <c r="H320" s="31">
        <v>5426577.973892618</v>
      </c>
      <c r="I320" s="31">
        <f t="shared" si="4"/>
        <v>9991233.4213887136</v>
      </c>
      <c r="J320" s="19" t="s">
        <v>226</v>
      </c>
      <c r="K320" s="19" t="s">
        <v>304</v>
      </c>
    </row>
    <row r="321" spans="1:11" ht="15.5">
      <c r="A321" s="32" t="s">
        <v>1910</v>
      </c>
      <c r="B321" s="33" t="s">
        <v>1909</v>
      </c>
      <c r="C321" s="33" t="s">
        <v>1908</v>
      </c>
      <c r="D321" s="36" t="s">
        <v>1908</v>
      </c>
      <c r="E321" s="34" t="s">
        <v>2943</v>
      </c>
      <c r="F321" s="33" t="s">
        <v>1723</v>
      </c>
      <c r="G321" s="35">
        <v>1923319.9066555661</v>
      </c>
      <c r="H321" s="35">
        <v>790894.94828859041</v>
      </c>
      <c r="I321" s="35">
        <f t="shared" si="4"/>
        <v>1132424.9583669757</v>
      </c>
      <c r="J321" s="19" t="s">
        <v>226</v>
      </c>
      <c r="K321" s="19" t="s">
        <v>304</v>
      </c>
    </row>
    <row r="322" spans="1:11" ht="15.5">
      <c r="A322" s="28" t="s">
        <v>421</v>
      </c>
      <c r="B322" s="29" t="s">
        <v>1906</v>
      </c>
      <c r="C322" s="29" t="s">
        <v>420</v>
      </c>
      <c r="D322" s="36" t="s">
        <v>420</v>
      </c>
      <c r="E322" s="30" t="s">
        <v>2944</v>
      </c>
      <c r="F322" s="29" t="s">
        <v>1723</v>
      </c>
      <c r="G322" s="31">
        <v>167661.29373731595</v>
      </c>
      <c r="H322" s="31">
        <v>50766.011375838927</v>
      </c>
      <c r="I322" s="31">
        <f t="shared" si="4"/>
        <v>116895.28236147703</v>
      </c>
      <c r="J322" s="19" t="s">
        <v>226</v>
      </c>
      <c r="K322" s="19" t="s">
        <v>304</v>
      </c>
    </row>
    <row r="323" spans="1:11" ht="15.5">
      <c r="A323" s="32" t="s">
        <v>415</v>
      </c>
      <c r="B323" s="33" t="s">
        <v>1900</v>
      </c>
      <c r="C323" s="33" t="s">
        <v>414</v>
      </c>
      <c r="D323" s="36" t="s">
        <v>414</v>
      </c>
      <c r="E323" s="34" t="s">
        <v>2945</v>
      </c>
      <c r="F323" s="33" t="s">
        <v>1723</v>
      </c>
      <c r="G323" s="35">
        <v>1783184.4464443026</v>
      </c>
      <c r="H323" s="35">
        <v>777938.84325503372</v>
      </c>
      <c r="I323" s="35">
        <f t="shared" ref="I323:I386" si="5">G323-H323</f>
        <v>1005245.6031892688</v>
      </c>
      <c r="J323" s="19" t="s">
        <v>226</v>
      </c>
      <c r="K323" s="19" t="s">
        <v>304</v>
      </c>
    </row>
    <row r="324" spans="1:11" ht="15.5">
      <c r="A324" s="28" t="s">
        <v>1348</v>
      </c>
      <c r="B324" s="29" t="s">
        <v>1912</v>
      </c>
      <c r="C324" s="29" t="s">
        <v>1347</v>
      </c>
      <c r="D324" s="36" t="s">
        <v>1347</v>
      </c>
      <c r="E324" s="30" t="s">
        <v>2946</v>
      </c>
      <c r="F324" s="29" t="s">
        <v>1723</v>
      </c>
      <c r="G324" s="31">
        <v>3496375.718876407</v>
      </c>
      <c r="H324" s="31">
        <v>1060406.8413422818</v>
      </c>
      <c r="I324" s="31">
        <f t="shared" si="5"/>
        <v>2435968.877534125</v>
      </c>
      <c r="J324" s="19" t="s">
        <v>226</v>
      </c>
      <c r="K324" s="19" t="s">
        <v>304</v>
      </c>
    </row>
    <row r="325" spans="1:11" ht="15.5">
      <c r="A325" s="32" t="s">
        <v>1898</v>
      </c>
      <c r="B325" s="33" t="s">
        <v>1897</v>
      </c>
      <c r="C325" s="33" t="s">
        <v>1896</v>
      </c>
      <c r="D325" s="36" t="s">
        <v>1896</v>
      </c>
      <c r="E325" s="34" t="s">
        <v>1895</v>
      </c>
      <c r="F325" s="33" t="s">
        <v>1723</v>
      </c>
      <c r="G325" s="35">
        <v>96732.63377306411</v>
      </c>
      <c r="H325" s="35">
        <v>45310.8994214876</v>
      </c>
      <c r="I325" s="35">
        <f t="shared" si="5"/>
        <v>51421.73435157651</v>
      </c>
      <c r="J325" s="19" t="s">
        <v>1529</v>
      </c>
      <c r="K325" s="19" t="s">
        <v>231</v>
      </c>
    </row>
    <row r="326" spans="1:11" ht="15.5">
      <c r="A326" s="28" t="s">
        <v>1070</v>
      </c>
      <c r="B326" s="29" t="s">
        <v>1894</v>
      </c>
      <c r="C326" s="29" t="s">
        <v>1069</v>
      </c>
      <c r="D326" s="36" t="s">
        <v>1069</v>
      </c>
      <c r="E326" s="30" t="s">
        <v>2947</v>
      </c>
      <c r="F326" s="29" t="s">
        <v>1719</v>
      </c>
      <c r="G326" s="31">
        <v>855808.12395605689</v>
      </c>
      <c r="H326" s="31">
        <v>1359642.0919298248</v>
      </c>
      <c r="I326" s="31">
        <f t="shared" si="5"/>
        <v>-503833.9679737679</v>
      </c>
      <c r="J326" s="19" t="s">
        <v>1620</v>
      </c>
      <c r="K326" s="19" t="s">
        <v>1574</v>
      </c>
    </row>
    <row r="327" spans="1:11" ht="15.5">
      <c r="A327" s="32" t="s">
        <v>1892</v>
      </c>
      <c r="B327" s="33" t="s">
        <v>1891</v>
      </c>
      <c r="C327" s="33" t="s">
        <v>1890</v>
      </c>
      <c r="D327" s="36" t="s">
        <v>1890</v>
      </c>
      <c r="E327" s="34" t="s">
        <v>1889</v>
      </c>
      <c r="F327" s="33" t="s">
        <v>1719</v>
      </c>
      <c r="G327" s="35">
        <v>417618.00259237923</v>
      </c>
      <c r="H327" s="35">
        <v>232981.992</v>
      </c>
      <c r="I327" s="35">
        <f t="shared" si="5"/>
        <v>184636.01059237923</v>
      </c>
      <c r="J327" s="19" t="s">
        <v>1620</v>
      </c>
      <c r="K327" s="19" t="s">
        <v>231</v>
      </c>
    </row>
    <row r="328" spans="1:11" ht="15.5">
      <c r="A328" s="28" t="s">
        <v>1088</v>
      </c>
      <c r="B328" s="29" t="s">
        <v>1888</v>
      </c>
      <c r="C328" s="29" t="s">
        <v>1087</v>
      </c>
      <c r="D328" s="36" t="s">
        <v>1087</v>
      </c>
      <c r="E328" s="30" t="s">
        <v>2948</v>
      </c>
      <c r="F328" s="29" t="s">
        <v>1719</v>
      </c>
      <c r="G328" s="31">
        <v>78149.929869628977</v>
      </c>
      <c r="H328" s="31">
        <v>88802.027999999991</v>
      </c>
      <c r="I328" s="31">
        <f t="shared" si="5"/>
        <v>-10652.098130371014</v>
      </c>
      <c r="J328" s="19" t="s">
        <v>1620</v>
      </c>
      <c r="K328" s="19" t="s">
        <v>231</v>
      </c>
    </row>
    <row r="329" spans="1:11" ht="15.5">
      <c r="A329" s="32" t="s">
        <v>854</v>
      </c>
      <c r="B329" s="33" t="s">
        <v>2184</v>
      </c>
      <c r="C329" s="33" t="s">
        <v>853</v>
      </c>
      <c r="D329" s="36" t="s">
        <v>853</v>
      </c>
      <c r="E329" s="34" t="s">
        <v>2949</v>
      </c>
      <c r="F329" s="33" t="s">
        <v>1723</v>
      </c>
      <c r="G329" s="35">
        <v>130313.03840828621</v>
      </c>
      <c r="H329" s="35">
        <v>21674.221711409395</v>
      </c>
      <c r="I329" s="35">
        <f t="shared" si="5"/>
        <v>108638.81669687682</v>
      </c>
      <c r="J329" s="19" t="s">
        <v>226</v>
      </c>
      <c r="K329" s="19" t="s">
        <v>304</v>
      </c>
    </row>
    <row r="330" spans="1:11" ht="15.5">
      <c r="A330" s="28" t="s">
        <v>1091</v>
      </c>
      <c r="B330" s="29" t="s">
        <v>1886</v>
      </c>
      <c r="C330" s="29" t="s">
        <v>1090</v>
      </c>
      <c r="D330" s="36" t="s">
        <v>1090</v>
      </c>
      <c r="E330" s="30" t="s">
        <v>2950</v>
      </c>
      <c r="F330" s="29" t="s">
        <v>1719</v>
      </c>
      <c r="G330" s="31">
        <v>501736.74567797902</v>
      </c>
      <c r="H330" s="31">
        <v>412327.87881355925</v>
      </c>
      <c r="I330" s="31">
        <f t="shared" si="5"/>
        <v>89408.866864419775</v>
      </c>
      <c r="J330" s="19" t="s">
        <v>1620</v>
      </c>
      <c r="K330" s="19" t="s">
        <v>304</v>
      </c>
    </row>
    <row r="331" spans="1:11" ht="15.5">
      <c r="A331" s="32" t="s">
        <v>1094</v>
      </c>
      <c r="B331" s="33" t="s">
        <v>1884</v>
      </c>
      <c r="C331" s="33" t="s">
        <v>1093</v>
      </c>
      <c r="D331" s="36" t="s">
        <v>1093</v>
      </c>
      <c r="E331" s="34" t="s">
        <v>2951</v>
      </c>
      <c r="F331" s="33" t="s">
        <v>1719</v>
      </c>
      <c r="G331" s="35">
        <v>62010.057160421944</v>
      </c>
      <c r="H331" s="35">
        <v>89905.603333333347</v>
      </c>
      <c r="I331" s="35">
        <f t="shared" si="5"/>
        <v>-27895.546172911403</v>
      </c>
      <c r="J331" s="19" t="s">
        <v>1620</v>
      </c>
      <c r="K331" s="19" t="s">
        <v>1593</v>
      </c>
    </row>
    <row r="332" spans="1:11" ht="15.5">
      <c r="A332" s="28" t="s">
        <v>932</v>
      </c>
      <c r="B332" s="29" t="s">
        <v>1882</v>
      </c>
      <c r="C332" s="29" t="s">
        <v>931</v>
      </c>
      <c r="D332" s="36" t="s">
        <v>931</v>
      </c>
      <c r="E332" s="30" t="s">
        <v>1881</v>
      </c>
      <c r="F332" s="29" t="s">
        <v>1719</v>
      </c>
      <c r="G332" s="31">
        <v>33382537.640860558</v>
      </c>
      <c r="H332" s="31">
        <v>12965244.57121212</v>
      </c>
      <c r="I332" s="31">
        <f t="shared" si="5"/>
        <v>20417293.069648437</v>
      </c>
      <c r="J332" s="19" t="s">
        <v>1667</v>
      </c>
      <c r="K332" s="19" t="s">
        <v>1404</v>
      </c>
    </row>
    <row r="333" spans="1:11" ht="15.5">
      <c r="A333" s="32" t="s">
        <v>430</v>
      </c>
      <c r="B333" s="33" t="s">
        <v>1871</v>
      </c>
      <c r="C333" s="33" t="s">
        <v>429</v>
      </c>
      <c r="D333" s="36" t="s">
        <v>429</v>
      </c>
      <c r="E333" s="34" t="s">
        <v>1870</v>
      </c>
      <c r="F333" s="33" t="s">
        <v>1723</v>
      </c>
      <c r="G333" s="35">
        <v>88877639.922775954</v>
      </c>
      <c r="H333" s="35">
        <v>115507886.11</v>
      </c>
      <c r="I333" s="35">
        <f t="shared" si="5"/>
        <v>-26630246.187224045</v>
      </c>
      <c r="J333" s="19" t="s">
        <v>1824</v>
      </c>
      <c r="K333" s="19" t="s">
        <v>304</v>
      </c>
    </row>
    <row r="334" spans="1:11" ht="15.5">
      <c r="A334" s="28" t="s">
        <v>1869</v>
      </c>
      <c r="B334" s="29" t="s">
        <v>1868</v>
      </c>
      <c r="C334" s="29" t="s">
        <v>1867</v>
      </c>
      <c r="D334" s="36" t="s">
        <v>1867</v>
      </c>
      <c r="E334" s="30" t="s">
        <v>1866</v>
      </c>
      <c r="F334" s="29" t="s">
        <v>1723</v>
      </c>
      <c r="G334" s="31">
        <v>951121.58339153265</v>
      </c>
      <c r="H334" s="31">
        <v>534890.81000000006</v>
      </c>
      <c r="I334" s="31">
        <f t="shared" si="5"/>
        <v>416230.7733915326</v>
      </c>
      <c r="J334" s="19">
        <v>0</v>
      </c>
      <c r="K334" s="19">
        <v>0</v>
      </c>
    </row>
    <row r="335" spans="1:11" ht="15.5">
      <c r="A335" s="32" t="s">
        <v>1865</v>
      </c>
      <c r="B335" s="33" t="s">
        <v>1864</v>
      </c>
      <c r="C335" s="33" t="s">
        <v>1863</v>
      </c>
      <c r="D335" s="36" t="s">
        <v>1863</v>
      </c>
      <c r="E335" s="34" t="s">
        <v>1862</v>
      </c>
      <c r="F335" s="33" t="s">
        <v>1723</v>
      </c>
      <c r="G335" s="35">
        <v>713797.03376564744</v>
      </c>
      <c r="H335" s="35">
        <v>1374737.12</v>
      </c>
      <c r="I335" s="35">
        <f t="shared" si="5"/>
        <v>-660940.08623435267</v>
      </c>
      <c r="J335" s="19" t="s">
        <v>1735</v>
      </c>
      <c r="K335" s="19" t="s">
        <v>1404</v>
      </c>
    </row>
    <row r="336" spans="1:11" ht="15.5">
      <c r="A336" s="28" t="s">
        <v>1108</v>
      </c>
      <c r="B336" s="29" t="s">
        <v>1861</v>
      </c>
      <c r="C336" s="29" t="s">
        <v>1107</v>
      </c>
      <c r="D336" s="36" t="s">
        <v>1107</v>
      </c>
      <c r="E336" s="30" t="s">
        <v>1860</v>
      </c>
      <c r="F336" s="29" t="s">
        <v>1723</v>
      </c>
      <c r="G336" s="31">
        <v>5393385.3263863092</v>
      </c>
      <c r="H336" s="31">
        <v>3074298.4542424241</v>
      </c>
      <c r="I336" s="31">
        <f t="shared" si="5"/>
        <v>2319086.8721438851</v>
      </c>
      <c r="J336" s="19" t="s">
        <v>226</v>
      </c>
      <c r="K336" s="19" t="s">
        <v>1404</v>
      </c>
    </row>
    <row r="337" spans="1:11" ht="15.5">
      <c r="A337" s="32" t="s">
        <v>983</v>
      </c>
      <c r="B337" s="33" t="s">
        <v>2055</v>
      </c>
      <c r="C337" s="33" t="s">
        <v>982</v>
      </c>
      <c r="D337" s="36" t="s">
        <v>982</v>
      </c>
      <c r="E337" s="34" t="s">
        <v>2952</v>
      </c>
      <c r="F337" s="33" t="s">
        <v>1723</v>
      </c>
      <c r="G337" s="35">
        <v>168656.43579112508</v>
      </c>
      <c r="H337" s="35">
        <v>58925.3303164557</v>
      </c>
      <c r="I337" s="35">
        <f t="shared" si="5"/>
        <v>109731.10547466938</v>
      </c>
      <c r="J337" s="19" t="s">
        <v>226</v>
      </c>
      <c r="K337" s="19" t="s">
        <v>227</v>
      </c>
    </row>
    <row r="338" spans="1:11" ht="15.5">
      <c r="A338" s="28" t="s">
        <v>1126</v>
      </c>
      <c r="B338" s="29" t="s">
        <v>1846</v>
      </c>
      <c r="C338" s="29" t="s">
        <v>1125</v>
      </c>
      <c r="D338" s="36" t="s">
        <v>1125</v>
      </c>
      <c r="E338" s="30" t="s">
        <v>2953</v>
      </c>
      <c r="F338" s="29" t="s">
        <v>1723</v>
      </c>
      <c r="G338" s="31">
        <v>1316214.4963107826</v>
      </c>
      <c r="H338" s="31">
        <v>958479.07833333337</v>
      </c>
      <c r="I338" s="31">
        <f t="shared" si="5"/>
        <v>357735.41797744925</v>
      </c>
      <c r="J338" s="19" t="s">
        <v>1529</v>
      </c>
      <c r="K338" s="19" t="s">
        <v>1538</v>
      </c>
    </row>
    <row r="339" spans="1:11" ht="15.5">
      <c r="A339" s="32" t="s">
        <v>1111</v>
      </c>
      <c r="B339" s="33" t="s">
        <v>1859</v>
      </c>
      <c r="C339" s="33" t="s">
        <v>1110</v>
      </c>
      <c r="D339" s="36" t="s">
        <v>1110</v>
      </c>
      <c r="E339" s="34" t="s">
        <v>1858</v>
      </c>
      <c r="F339" s="33" t="s">
        <v>1723</v>
      </c>
      <c r="G339" s="35">
        <v>851800.64622716012</v>
      </c>
      <c r="H339" s="35">
        <v>617789.32848484837</v>
      </c>
      <c r="I339" s="35">
        <f t="shared" si="5"/>
        <v>234011.31774231174</v>
      </c>
      <c r="J339" s="19" t="s">
        <v>226</v>
      </c>
      <c r="K339" s="19" t="s">
        <v>1404</v>
      </c>
    </row>
    <row r="340" spans="1:11" ht="15.5">
      <c r="A340" s="28" t="s">
        <v>1114</v>
      </c>
      <c r="B340" s="29" t="s">
        <v>1857</v>
      </c>
      <c r="C340" s="29" t="s">
        <v>1113</v>
      </c>
      <c r="D340" s="36" t="s">
        <v>1113</v>
      </c>
      <c r="E340" s="30" t="s">
        <v>1856</v>
      </c>
      <c r="F340" s="29" t="s">
        <v>1723</v>
      </c>
      <c r="G340" s="31">
        <v>895751.29674083844</v>
      </c>
      <c r="H340" s="31">
        <v>686766.3551515151</v>
      </c>
      <c r="I340" s="31">
        <f t="shared" si="5"/>
        <v>208984.94158932334</v>
      </c>
      <c r="J340" s="19" t="s">
        <v>226</v>
      </c>
      <c r="K340" s="19" t="s">
        <v>1404</v>
      </c>
    </row>
    <row r="341" spans="1:11" ht="15.5">
      <c r="A341" s="32" t="s">
        <v>1117</v>
      </c>
      <c r="B341" s="33" t="s">
        <v>1855</v>
      </c>
      <c r="C341" s="33" t="s">
        <v>1116</v>
      </c>
      <c r="D341" s="36" t="s">
        <v>1116</v>
      </c>
      <c r="E341" s="34" t="s">
        <v>1854</v>
      </c>
      <c r="F341" s="33" t="s">
        <v>1723</v>
      </c>
      <c r="G341" s="35">
        <v>2023003.4748990906</v>
      </c>
      <c r="H341" s="35">
        <v>1550836.8304545456</v>
      </c>
      <c r="I341" s="35">
        <f t="shared" si="5"/>
        <v>472166.64444454503</v>
      </c>
      <c r="J341" s="19" t="s">
        <v>226</v>
      </c>
      <c r="K341" s="19" t="s">
        <v>1404</v>
      </c>
    </row>
    <row r="342" spans="1:11" ht="15.5">
      <c r="A342" s="28" t="s">
        <v>1120</v>
      </c>
      <c r="B342" s="29" t="s">
        <v>1853</v>
      </c>
      <c r="C342" s="29" t="s">
        <v>1119</v>
      </c>
      <c r="D342" s="36" t="s">
        <v>1119</v>
      </c>
      <c r="E342" s="30" t="s">
        <v>1852</v>
      </c>
      <c r="F342" s="29" t="s">
        <v>1723</v>
      </c>
      <c r="G342" s="31">
        <v>11897209.328912325</v>
      </c>
      <c r="H342" s="31">
        <v>8307587.3301515151</v>
      </c>
      <c r="I342" s="31">
        <f t="shared" si="5"/>
        <v>3589621.9987608101</v>
      </c>
      <c r="J342" s="19" t="s">
        <v>226</v>
      </c>
      <c r="K342" s="19" t="s">
        <v>1404</v>
      </c>
    </row>
    <row r="343" spans="1:11" ht="15.5">
      <c r="A343" s="32" t="s">
        <v>1851</v>
      </c>
      <c r="B343" s="33" t="s">
        <v>1850</v>
      </c>
      <c r="C343" s="33" t="s">
        <v>1698</v>
      </c>
      <c r="D343" s="36" t="s">
        <v>1698</v>
      </c>
      <c r="E343" s="34" t="s">
        <v>2954</v>
      </c>
      <c r="F343" s="33" t="s">
        <v>1723</v>
      </c>
      <c r="G343" s="35">
        <v>2843287.3073724685</v>
      </c>
      <c r="H343" s="35">
        <v>1478319.1307575756</v>
      </c>
      <c r="I343" s="35">
        <f t="shared" si="5"/>
        <v>1364968.1766148929</v>
      </c>
      <c r="J343" s="19" t="s">
        <v>226</v>
      </c>
      <c r="K343" s="19" t="s">
        <v>1404</v>
      </c>
    </row>
    <row r="344" spans="1:11" ht="15.5">
      <c r="A344" s="28" t="s">
        <v>1123</v>
      </c>
      <c r="B344" s="29" t="s">
        <v>1848</v>
      </c>
      <c r="C344" s="29" t="s">
        <v>1122</v>
      </c>
      <c r="D344" s="36" t="s">
        <v>1122</v>
      </c>
      <c r="E344" s="30" t="s">
        <v>2955</v>
      </c>
      <c r="F344" s="29" t="s">
        <v>1723</v>
      </c>
      <c r="G344" s="31">
        <v>3349332.5495491582</v>
      </c>
      <c r="H344" s="31">
        <v>2073272.5098484848</v>
      </c>
      <c r="I344" s="31">
        <f t="shared" si="5"/>
        <v>1276060.0397006734</v>
      </c>
      <c r="J344" s="19" t="s">
        <v>226</v>
      </c>
      <c r="K344" s="19" t="s">
        <v>1404</v>
      </c>
    </row>
    <row r="345" spans="1:11" ht="15.5">
      <c r="A345" s="32" t="s">
        <v>11</v>
      </c>
      <c r="B345" s="33" t="s">
        <v>2662</v>
      </c>
      <c r="C345" s="33" t="s">
        <v>10</v>
      </c>
      <c r="D345" s="36" t="s">
        <v>10</v>
      </c>
      <c r="E345" s="34" t="s">
        <v>2956</v>
      </c>
      <c r="F345" s="33" t="s">
        <v>1723</v>
      </c>
      <c r="G345" s="35">
        <v>195762.71966692392</v>
      </c>
      <c r="H345" s="35">
        <v>122922.00863636364</v>
      </c>
      <c r="I345" s="35">
        <f t="shared" si="5"/>
        <v>72840.711030560284</v>
      </c>
      <c r="J345" s="19" t="s">
        <v>226</v>
      </c>
      <c r="K345" s="19" t="s">
        <v>1404</v>
      </c>
    </row>
    <row r="346" spans="1:11" ht="15.5">
      <c r="A346" s="28" t="s">
        <v>433</v>
      </c>
      <c r="B346" s="29" t="s">
        <v>1842</v>
      </c>
      <c r="C346" s="29" t="s">
        <v>432</v>
      </c>
      <c r="D346" s="36" t="s">
        <v>432</v>
      </c>
      <c r="E346" s="30" t="s">
        <v>1841</v>
      </c>
      <c r="F346" s="29" t="s">
        <v>1723</v>
      </c>
      <c r="G346" s="31">
        <v>907550.39700895629</v>
      </c>
      <c r="H346" s="31">
        <v>663207.91727848095</v>
      </c>
      <c r="I346" s="31">
        <f t="shared" si="5"/>
        <v>244342.47973047534</v>
      </c>
      <c r="J346" s="19" t="s">
        <v>226</v>
      </c>
      <c r="K346" s="19" t="s">
        <v>227</v>
      </c>
    </row>
    <row r="347" spans="1:11" ht="15.5">
      <c r="A347" s="32" t="s">
        <v>1135</v>
      </c>
      <c r="B347" s="33" t="s">
        <v>1840</v>
      </c>
      <c r="C347" s="33" t="s">
        <v>1134</v>
      </c>
      <c r="D347" s="36" t="s">
        <v>1134</v>
      </c>
      <c r="E347" s="34" t="s">
        <v>1839</v>
      </c>
      <c r="F347" s="33" t="s">
        <v>1723</v>
      </c>
      <c r="G347" s="35">
        <v>3357127.1800140194</v>
      </c>
      <c r="H347" s="35">
        <v>2028541.4574242425</v>
      </c>
      <c r="I347" s="35">
        <f t="shared" si="5"/>
        <v>1328585.7225897769</v>
      </c>
      <c r="J347" s="19" t="s">
        <v>226</v>
      </c>
      <c r="K347" s="19" t="s">
        <v>1404</v>
      </c>
    </row>
    <row r="348" spans="1:11" ht="15.5">
      <c r="A348" s="28" t="s">
        <v>148</v>
      </c>
      <c r="B348" s="29" t="s">
        <v>2388</v>
      </c>
      <c r="C348" s="29" t="s">
        <v>147</v>
      </c>
      <c r="D348" s="36" t="s">
        <v>147</v>
      </c>
      <c r="E348" s="30" t="s">
        <v>2957</v>
      </c>
      <c r="F348" s="29" t="s">
        <v>1723</v>
      </c>
      <c r="G348" s="31">
        <v>835341.07548578572</v>
      </c>
      <c r="H348" s="31">
        <v>453752.38515151513</v>
      </c>
      <c r="I348" s="31">
        <f t="shared" si="5"/>
        <v>381588.69033427059</v>
      </c>
      <c r="J348" s="19" t="s">
        <v>226</v>
      </c>
      <c r="K348" s="19" t="s">
        <v>1404</v>
      </c>
    </row>
    <row r="349" spans="1:11" ht="15.5">
      <c r="A349" s="32" t="s">
        <v>1138</v>
      </c>
      <c r="B349" s="33" t="s">
        <v>1838</v>
      </c>
      <c r="C349" s="33" t="s">
        <v>1137</v>
      </c>
      <c r="D349" s="36" t="s">
        <v>1137</v>
      </c>
      <c r="E349" s="34" t="s">
        <v>1837</v>
      </c>
      <c r="F349" s="33" t="s">
        <v>1723</v>
      </c>
      <c r="G349" s="35">
        <v>1397707.988464955</v>
      </c>
      <c r="H349" s="35">
        <v>1130490.659050633</v>
      </c>
      <c r="I349" s="35">
        <f t="shared" si="5"/>
        <v>267217.32941432204</v>
      </c>
      <c r="J349" s="19" t="s">
        <v>226</v>
      </c>
      <c r="K349" s="19" t="s">
        <v>227</v>
      </c>
    </row>
    <row r="350" spans="1:11" ht="15.5">
      <c r="A350" s="28" t="s">
        <v>1132</v>
      </c>
      <c r="B350" s="29" t="s">
        <v>1830</v>
      </c>
      <c r="C350" s="29" t="s">
        <v>1131</v>
      </c>
      <c r="D350" s="36" t="s">
        <v>1131</v>
      </c>
      <c r="E350" s="30" t="s">
        <v>2958</v>
      </c>
      <c r="F350" s="29" t="s">
        <v>1723</v>
      </c>
      <c r="G350" s="31">
        <v>7398021.5242434917</v>
      </c>
      <c r="H350" s="31">
        <v>3816283.9427848095</v>
      </c>
      <c r="I350" s="31">
        <f t="shared" si="5"/>
        <v>3581737.5814586822</v>
      </c>
      <c r="J350" s="19" t="s">
        <v>226</v>
      </c>
      <c r="K350" s="19" t="s">
        <v>227</v>
      </c>
    </row>
    <row r="351" spans="1:11" ht="15.5">
      <c r="A351" s="32" t="s">
        <v>487</v>
      </c>
      <c r="B351" s="33" t="s">
        <v>1836</v>
      </c>
      <c r="C351" s="33" t="s">
        <v>486</v>
      </c>
      <c r="D351" s="36" t="s">
        <v>486</v>
      </c>
      <c r="E351" s="34" t="s">
        <v>2959</v>
      </c>
      <c r="F351" s="33" t="s">
        <v>1723</v>
      </c>
      <c r="G351" s="35">
        <v>1477622.8667777556</v>
      </c>
      <c r="H351" s="35">
        <v>1116030.183607595</v>
      </c>
      <c r="I351" s="35">
        <f t="shared" si="5"/>
        <v>361592.68317016051</v>
      </c>
      <c r="J351" s="19" t="s">
        <v>226</v>
      </c>
      <c r="K351" s="19" t="s">
        <v>227</v>
      </c>
    </row>
    <row r="352" spans="1:11" ht="15.5">
      <c r="A352" s="28" t="s">
        <v>436</v>
      </c>
      <c r="B352" s="29" t="s">
        <v>1834</v>
      </c>
      <c r="C352" s="29" t="s">
        <v>435</v>
      </c>
      <c r="D352" s="36" t="s">
        <v>435</v>
      </c>
      <c r="E352" s="30" t="s">
        <v>1833</v>
      </c>
      <c r="F352" s="29" t="s">
        <v>1723</v>
      </c>
      <c r="G352" s="31">
        <v>195185.44040044965</v>
      </c>
      <c r="H352" s="31">
        <v>28086.239240506329</v>
      </c>
      <c r="I352" s="31">
        <f t="shared" si="5"/>
        <v>167099.2011599433</v>
      </c>
      <c r="J352" s="19" t="s">
        <v>226</v>
      </c>
      <c r="K352" s="19" t="s">
        <v>227</v>
      </c>
    </row>
    <row r="353" spans="1:11" ht="15.5">
      <c r="A353" s="32" t="s">
        <v>1147</v>
      </c>
      <c r="B353" s="33" t="s">
        <v>1832</v>
      </c>
      <c r="C353" s="33" t="s">
        <v>1146</v>
      </c>
      <c r="D353" s="36" t="s">
        <v>1146</v>
      </c>
      <c r="E353" s="34" t="s">
        <v>2960</v>
      </c>
      <c r="F353" s="33" t="s">
        <v>1723</v>
      </c>
      <c r="G353" s="35">
        <v>41080.683780785381</v>
      </c>
      <c r="H353" s="35">
        <v>2466.8147468354432</v>
      </c>
      <c r="I353" s="35">
        <f t="shared" si="5"/>
        <v>38613.869033949937</v>
      </c>
      <c r="J353" s="19" t="s">
        <v>226</v>
      </c>
      <c r="K353" s="19" t="s">
        <v>227</v>
      </c>
    </row>
    <row r="354" spans="1:11" ht="15.5">
      <c r="A354" s="28" t="s">
        <v>965</v>
      </c>
      <c r="B354" s="29" t="s">
        <v>2075</v>
      </c>
      <c r="C354" s="29" t="s">
        <v>964</v>
      </c>
      <c r="D354" s="36" t="s">
        <v>964</v>
      </c>
      <c r="E354" s="30" t="s">
        <v>2961</v>
      </c>
      <c r="F354" s="29" t="s">
        <v>1723</v>
      </c>
      <c r="G354" s="31">
        <v>758195.9335791067</v>
      </c>
      <c r="H354" s="31">
        <v>958230.49348993285</v>
      </c>
      <c r="I354" s="31">
        <f t="shared" si="5"/>
        <v>-200034.55991082615</v>
      </c>
      <c r="J354" s="19" t="s">
        <v>226</v>
      </c>
      <c r="K354" s="19" t="s">
        <v>304</v>
      </c>
    </row>
    <row r="355" spans="1:11" ht="15.5">
      <c r="A355" s="32" t="s">
        <v>439</v>
      </c>
      <c r="B355" s="33" t="s">
        <v>1828</v>
      </c>
      <c r="C355" s="33" t="s">
        <v>438</v>
      </c>
      <c r="D355" s="36" t="s">
        <v>438</v>
      </c>
      <c r="E355" s="34" t="s">
        <v>2962</v>
      </c>
      <c r="F355" s="33" t="s">
        <v>1723</v>
      </c>
      <c r="G355" s="35">
        <v>2130787.1159113171</v>
      </c>
      <c r="H355" s="35">
        <v>739728.46386075951</v>
      </c>
      <c r="I355" s="35">
        <f t="shared" si="5"/>
        <v>1391058.6520505575</v>
      </c>
      <c r="J355" s="19" t="s">
        <v>226</v>
      </c>
      <c r="K355" s="19" t="s">
        <v>227</v>
      </c>
    </row>
    <row r="356" spans="1:11" ht="15.5">
      <c r="A356" s="28" t="s">
        <v>442</v>
      </c>
      <c r="B356" s="29" t="s">
        <v>1826</v>
      </c>
      <c r="C356" s="29" t="s">
        <v>441</v>
      </c>
      <c r="D356" s="36" t="s">
        <v>441</v>
      </c>
      <c r="E356" s="30" t="s">
        <v>2963</v>
      </c>
      <c r="F356" s="29" t="s">
        <v>1723</v>
      </c>
      <c r="G356" s="31">
        <v>-4456626.6621769536</v>
      </c>
      <c r="H356" s="31">
        <v>511850.74088235293</v>
      </c>
      <c r="I356" s="31">
        <f t="shared" si="5"/>
        <v>-4968477.4030593066</v>
      </c>
      <c r="J356" s="19" t="s">
        <v>1824</v>
      </c>
      <c r="K356" s="19" t="s">
        <v>227</v>
      </c>
    </row>
    <row r="357" spans="1:11" ht="15.5">
      <c r="A357" s="32" t="s">
        <v>445</v>
      </c>
      <c r="B357" s="33" t="s">
        <v>1823</v>
      </c>
      <c r="C357" s="33" t="s">
        <v>444</v>
      </c>
      <c r="D357" s="36" t="s">
        <v>444</v>
      </c>
      <c r="E357" s="34" t="s">
        <v>2964</v>
      </c>
      <c r="F357" s="33" t="s">
        <v>1723</v>
      </c>
      <c r="G357" s="35">
        <v>1386004.635859519</v>
      </c>
      <c r="H357" s="35">
        <v>82677.177721519081</v>
      </c>
      <c r="I357" s="35">
        <f t="shared" si="5"/>
        <v>1303327.458138</v>
      </c>
      <c r="J357" s="19" t="s">
        <v>226</v>
      </c>
      <c r="K357" s="19" t="s">
        <v>314</v>
      </c>
    </row>
    <row r="358" spans="1:11" ht="15.5">
      <c r="A358" s="28" t="s">
        <v>1150</v>
      </c>
      <c r="B358" s="29" t="s">
        <v>2965</v>
      </c>
      <c r="C358" s="29" t="s">
        <v>1149</v>
      </c>
      <c r="D358" s="36" t="s">
        <v>1149</v>
      </c>
      <c r="E358" s="30" t="s">
        <v>2966</v>
      </c>
      <c r="F358" s="29" t="s">
        <v>1723</v>
      </c>
      <c r="G358" s="31">
        <v>19908.360384958858</v>
      </c>
      <c r="H358" s="31">
        <v>4867.9800000000005</v>
      </c>
      <c r="I358" s="31">
        <f t="shared" si="5"/>
        <v>15040.380384958858</v>
      </c>
      <c r="J358" s="19" t="s">
        <v>226</v>
      </c>
      <c r="K358" s="19" t="s">
        <v>1223</v>
      </c>
    </row>
    <row r="359" spans="1:11" ht="15.5">
      <c r="A359" s="32" t="s">
        <v>1099</v>
      </c>
      <c r="B359" s="33" t="s">
        <v>1876</v>
      </c>
      <c r="C359" s="33" t="s">
        <v>1098</v>
      </c>
      <c r="D359" s="36" t="s">
        <v>1098</v>
      </c>
      <c r="E359" s="34" t="s">
        <v>2967</v>
      </c>
      <c r="F359" s="33" t="s">
        <v>1723</v>
      </c>
      <c r="G359" s="35">
        <v>8235891.3380950931</v>
      </c>
      <c r="H359" s="35">
        <v>3588184.4161253264</v>
      </c>
      <c r="I359" s="35">
        <f t="shared" si="5"/>
        <v>4647706.9219697667</v>
      </c>
      <c r="J359" s="19" t="s">
        <v>226</v>
      </c>
      <c r="K359" s="19" t="s">
        <v>1210</v>
      </c>
    </row>
    <row r="360" spans="1:11" ht="15.5">
      <c r="A360" s="28" t="s">
        <v>1878</v>
      </c>
      <c r="B360" s="29" t="s">
        <v>1877</v>
      </c>
      <c r="C360" s="29" t="s">
        <v>1688</v>
      </c>
      <c r="D360" s="36" t="s">
        <v>1688</v>
      </c>
      <c r="E360" s="30" t="s">
        <v>2968</v>
      </c>
      <c r="F360" s="29" t="s">
        <v>1723</v>
      </c>
      <c r="G360" s="31">
        <v>11506747.086573849</v>
      </c>
      <c r="H360" s="31">
        <v>4870231.3734490843</v>
      </c>
      <c r="I360" s="31">
        <f t="shared" si="5"/>
        <v>6636515.7131247642</v>
      </c>
      <c r="J360" s="19" t="s">
        <v>226</v>
      </c>
      <c r="K360" s="19" t="s">
        <v>1210</v>
      </c>
    </row>
    <row r="361" spans="1:11" ht="15.5">
      <c r="A361" s="32" t="s">
        <v>1102</v>
      </c>
      <c r="B361" s="33" t="s">
        <v>1875</v>
      </c>
      <c r="C361" s="33" t="s">
        <v>1101</v>
      </c>
      <c r="D361" s="36" t="s">
        <v>1101</v>
      </c>
      <c r="E361" s="34" t="s">
        <v>2969</v>
      </c>
      <c r="F361" s="33" t="s">
        <v>1723</v>
      </c>
      <c r="G361" s="35">
        <v>1674688.3958052753</v>
      </c>
      <c r="H361" s="35">
        <v>1238163.6200000001</v>
      </c>
      <c r="I361" s="35">
        <f t="shared" si="5"/>
        <v>436524.77580527519</v>
      </c>
      <c r="J361" s="19" t="s">
        <v>1735</v>
      </c>
      <c r="K361" s="19" t="s">
        <v>1210</v>
      </c>
    </row>
    <row r="362" spans="1:11" ht="15.5">
      <c r="A362" s="28" t="s">
        <v>1153</v>
      </c>
      <c r="B362" s="29" t="s">
        <v>1819</v>
      </c>
      <c r="C362" s="29" t="s">
        <v>1152</v>
      </c>
      <c r="D362" s="36" t="s">
        <v>1152</v>
      </c>
      <c r="E362" s="30" t="s">
        <v>1818</v>
      </c>
      <c r="F362" s="29" t="s">
        <v>1723</v>
      </c>
      <c r="G362" s="31">
        <v>3166070.8762160838</v>
      </c>
      <c r="H362" s="31">
        <v>1608786.1579487179</v>
      </c>
      <c r="I362" s="31">
        <f t="shared" si="5"/>
        <v>1557284.7182673658</v>
      </c>
      <c r="J362" s="19" t="s">
        <v>226</v>
      </c>
      <c r="K362" s="19" t="s">
        <v>1645</v>
      </c>
    </row>
    <row r="363" spans="1:11" ht="15.5">
      <c r="A363" s="32" t="s">
        <v>1156</v>
      </c>
      <c r="B363" s="33" t="s">
        <v>1817</v>
      </c>
      <c r="C363" s="33" t="s">
        <v>1155</v>
      </c>
      <c r="D363" s="36" t="s">
        <v>1155</v>
      </c>
      <c r="E363" s="34" t="s">
        <v>2970</v>
      </c>
      <c r="F363" s="33" t="s">
        <v>1723</v>
      </c>
      <c r="G363" s="35">
        <v>5405885.539621111</v>
      </c>
      <c r="H363" s="35">
        <v>3478262.0993959736</v>
      </c>
      <c r="I363" s="35">
        <f t="shared" si="5"/>
        <v>1927623.4402251374</v>
      </c>
      <c r="J363" s="19" t="s">
        <v>226</v>
      </c>
      <c r="K363" s="19" t="s">
        <v>304</v>
      </c>
    </row>
    <row r="364" spans="1:11" ht="15.5">
      <c r="A364" s="28" t="s">
        <v>47</v>
      </c>
      <c r="B364" s="29" t="s">
        <v>2971</v>
      </c>
      <c r="C364" s="29" t="s">
        <v>46</v>
      </c>
      <c r="D364" s="36" t="s">
        <v>46</v>
      </c>
      <c r="E364" s="30" t="s">
        <v>2972</v>
      </c>
      <c r="F364" s="29" t="s">
        <v>1723</v>
      </c>
      <c r="G364" s="31">
        <v>31763.771060567469</v>
      </c>
      <c r="H364" s="31">
        <v>3567.7240797546015</v>
      </c>
      <c r="I364" s="31">
        <f t="shared" si="5"/>
        <v>28196.046980812869</v>
      </c>
      <c r="J364" s="19" t="s">
        <v>226</v>
      </c>
      <c r="K364" s="19" t="s">
        <v>1538</v>
      </c>
    </row>
    <row r="365" spans="1:11" ht="15.5">
      <c r="A365" s="32" t="s">
        <v>1815</v>
      </c>
      <c r="B365" s="33" t="s">
        <v>1814</v>
      </c>
      <c r="C365" s="33" t="s">
        <v>1813</v>
      </c>
      <c r="D365" s="36" t="s">
        <v>1813</v>
      </c>
      <c r="E365" s="34" t="s">
        <v>1812</v>
      </c>
      <c r="F365" s="33" t="s">
        <v>1772</v>
      </c>
      <c r="G365" s="35">
        <v>48453486.61948543</v>
      </c>
      <c r="H365" s="35">
        <v>10735077.489999998</v>
      </c>
      <c r="I365" s="35">
        <f t="shared" si="5"/>
        <v>37718409.129485428</v>
      </c>
      <c r="J365" s="19" t="s">
        <v>1771</v>
      </c>
      <c r="K365" s="19" t="s">
        <v>304</v>
      </c>
    </row>
    <row r="366" spans="1:11" ht="15.5">
      <c r="A366" s="28" t="s">
        <v>581</v>
      </c>
      <c r="B366" s="29" t="s">
        <v>2574</v>
      </c>
      <c r="C366" s="29" t="s">
        <v>580</v>
      </c>
      <c r="D366" s="36" t="s">
        <v>580</v>
      </c>
      <c r="E366" s="30" t="s">
        <v>2973</v>
      </c>
      <c r="F366" s="29" t="s">
        <v>1723</v>
      </c>
      <c r="G366" s="31">
        <v>4775463.5719298096</v>
      </c>
      <c r="H366" s="31">
        <v>3393599.9937583893</v>
      </c>
      <c r="I366" s="31">
        <f t="shared" si="5"/>
        <v>1381863.5781714204</v>
      </c>
      <c r="J366" s="19" t="s">
        <v>226</v>
      </c>
      <c r="K366" s="19" t="s">
        <v>304</v>
      </c>
    </row>
    <row r="367" spans="1:11" ht="15.5">
      <c r="A367" s="32" t="s">
        <v>448</v>
      </c>
      <c r="B367" s="33" t="s">
        <v>2974</v>
      </c>
      <c r="C367" s="33" t="s">
        <v>447</v>
      </c>
      <c r="D367" s="36" t="s">
        <v>447</v>
      </c>
      <c r="E367" s="34" t="s">
        <v>2975</v>
      </c>
      <c r="F367" s="33" t="s">
        <v>1723</v>
      </c>
      <c r="G367" s="35">
        <v>63473.671021532544</v>
      </c>
      <c r="H367" s="35">
        <v>7325.9651515151509</v>
      </c>
      <c r="I367" s="35">
        <f t="shared" si="5"/>
        <v>56147.705870017395</v>
      </c>
      <c r="J367" s="19" t="s">
        <v>226</v>
      </c>
      <c r="K367" s="19" t="s">
        <v>1404</v>
      </c>
    </row>
    <row r="368" spans="1:11" ht="15.5">
      <c r="A368" s="28" t="s">
        <v>1159</v>
      </c>
      <c r="B368" s="29" t="s">
        <v>2976</v>
      </c>
      <c r="C368" s="29" t="s">
        <v>1158</v>
      </c>
      <c r="D368" s="36" t="s">
        <v>1158</v>
      </c>
      <c r="E368" s="30" t="s">
        <v>2977</v>
      </c>
      <c r="F368" s="29" t="s">
        <v>1719</v>
      </c>
      <c r="G368" s="31">
        <v>24156.386435963152</v>
      </c>
      <c r="H368" s="31">
        <v>19772.225999999999</v>
      </c>
      <c r="I368" s="31">
        <f t="shared" si="5"/>
        <v>4384.1604359631528</v>
      </c>
      <c r="J368" s="19" t="s">
        <v>1620</v>
      </c>
      <c r="K368" s="19" t="s">
        <v>231</v>
      </c>
    </row>
    <row r="369" spans="1:11" ht="15.5">
      <c r="A369" s="32" t="s">
        <v>1321</v>
      </c>
      <c r="B369" s="33" t="s">
        <v>1811</v>
      </c>
      <c r="C369" s="33" t="s">
        <v>1320</v>
      </c>
      <c r="D369" s="36" t="s">
        <v>1320</v>
      </c>
      <c r="E369" s="34" t="s">
        <v>2978</v>
      </c>
      <c r="F369" s="33" t="s">
        <v>1719</v>
      </c>
      <c r="G369" s="35">
        <v>2630593.6468483396</v>
      </c>
      <c r="H369" s="35">
        <v>1201413.6517768593</v>
      </c>
      <c r="I369" s="35">
        <f t="shared" si="5"/>
        <v>1429179.9950714803</v>
      </c>
      <c r="J369" s="19" t="s">
        <v>1620</v>
      </c>
      <c r="K369" s="19" t="s">
        <v>314</v>
      </c>
    </row>
    <row r="370" spans="1:11" ht="15.5">
      <c r="A370" s="28" t="s">
        <v>2094</v>
      </c>
      <c r="B370" s="29" t="s">
        <v>2093</v>
      </c>
      <c r="C370" s="29" t="s">
        <v>1450</v>
      </c>
      <c r="D370" s="36" t="s">
        <v>1450</v>
      </c>
      <c r="E370" s="30" t="s">
        <v>2979</v>
      </c>
      <c r="F370" s="29" t="s">
        <v>1723</v>
      </c>
      <c r="G370" s="31">
        <v>2304943.2245815396</v>
      </c>
      <c r="H370" s="31">
        <v>1539227.52</v>
      </c>
      <c r="I370" s="31">
        <f t="shared" si="5"/>
        <v>765715.70458153961</v>
      </c>
      <c r="J370" s="19" t="s">
        <v>1735</v>
      </c>
      <c r="K370" s="19" t="s">
        <v>304</v>
      </c>
    </row>
    <row r="371" spans="1:11" ht="15.5">
      <c r="A371" s="32" t="s">
        <v>1162</v>
      </c>
      <c r="B371" s="33" t="s">
        <v>1809</v>
      </c>
      <c r="C371" s="33" t="s">
        <v>1161</v>
      </c>
      <c r="D371" s="36" t="s">
        <v>1161</v>
      </c>
      <c r="E371" s="34" t="s">
        <v>2980</v>
      </c>
      <c r="F371" s="33" t="s">
        <v>1723</v>
      </c>
      <c r="G371" s="35">
        <v>120630.97759755512</v>
      </c>
      <c r="H371" s="35">
        <v>2945.9373825503353</v>
      </c>
      <c r="I371" s="35">
        <f t="shared" si="5"/>
        <v>117685.04021500479</v>
      </c>
      <c r="J371" s="19" t="s">
        <v>226</v>
      </c>
      <c r="K371" s="19" t="s">
        <v>304</v>
      </c>
    </row>
    <row r="372" spans="1:11" ht="15.5">
      <c r="A372" s="28" t="s">
        <v>306</v>
      </c>
      <c r="B372" s="29" t="s">
        <v>1807</v>
      </c>
      <c r="C372" s="29" t="s">
        <v>305</v>
      </c>
      <c r="D372" s="36" t="s">
        <v>305</v>
      </c>
      <c r="E372" s="30" t="s">
        <v>2981</v>
      </c>
      <c r="F372" s="29" t="s">
        <v>1723</v>
      </c>
      <c r="G372" s="31">
        <v>16839.301260726803</v>
      </c>
      <c r="H372" s="31">
        <v>1037.1100000000001</v>
      </c>
      <c r="I372" s="31">
        <f t="shared" si="5"/>
        <v>15802.191260726802</v>
      </c>
      <c r="J372" s="19" t="s">
        <v>1735</v>
      </c>
      <c r="K372" s="19" t="s">
        <v>1404</v>
      </c>
    </row>
    <row r="373" spans="1:11" ht="15.5">
      <c r="A373" s="32" t="s">
        <v>454</v>
      </c>
      <c r="B373" s="33" t="s">
        <v>1801</v>
      </c>
      <c r="C373" s="33" t="s">
        <v>453</v>
      </c>
      <c r="D373" s="36" t="s">
        <v>453</v>
      </c>
      <c r="E373" s="34" t="s">
        <v>2982</v>
      </c>
      <c r="F373" s="33" t="s">
        <v>1723</v>
      </c>
      <c r="G373" s="35">
        <v>2796.1274795010236</v>
      </c>
      <c r="H373" s="35">
        <v>0</v>
      </c>
      <c r="I373" s="35">
        <f t="shared" si="5"/>
        <v>2796.1274795010236</v>
      </c>
      <c r="J373" s="19" t="s">
        <v>1735</v>
      </c>
      <c r="K373" s="19" t="s">
        <v>304</v>
      </c>
    </row>
    <row r="374" spans="1:11" ht="15.5">
      <c r="A374" s="28" t="s">
        <v>457</v>
      </c>
      <c r="B374" s="29" t="s">
        <v>1799</v>
      </c>
      <c r="C374" s="29" t="s">
        <v>456</v>
      </c>
      <c r="D374" s="36" t="s">
        <v>456</v>
      </c>
      <c r="E374" s="30" t="s">
        <v>2983</v>
      </c>
      <c r="F374" s="29" t="s">
        <v>1723</v>
      </c>
      <c r="G374" s="31">
        <v>7546.4815623955355</v>
      </c>
      <c r="H374" s="31">
        <v>49.307013422818798</v>
      </c>
      <c r="I374" s="31">
        <f t="shared" si="5"/>
        <v>7497.1745489727164</v>
      </c>
      <c r="J374" s="19" t="s">
        <v>226</v>
      </c>
      <c r="K374" s="19" t="s">
        <v>304</v>
      </c>
    </row>
    <row r="375" spans="1:11" ht="15.5">
      <c r="A375" s="32" t="s">
        <v>463</v>
      </c>
      <c r="B375" s="33" t="s">
        <v>2984</v>
      </c>
      <c r="C375" s="33" t="s">
        <v>462</v>
      </c>
      <c r="D375" s="36" t="s">
        <v>462</v>
      </c>
      <c r="E375" s="34" t="s">
        <v>2985</v>
      </c>
      <c r="F375" s="33" t="s">
        <v>1723</v>
      </c>
      <c r="G375" s="35">
        <v>52732.761178235633</v>
      </c>
      <c r="H375" s="35">
        <v>18653.52</v>
      </c>
      <c r="I375" s="35">
        <f t="shared" si="5"/>
        <v>34079.241178235636</v>
      </c>
      <c r="J375" s="19" t="s">
        <v>1735</v>
      </c>
      <c r="K375" s="19" t="s">
        <v>1404</v>
      </c>
    </row>
    <row r="376" spans="1:11" ht="15.5">
      <c r="A376" s="28" t="s">
        <v>1168</v>
      </c>
      <c r="B376" s="29" t="s">
        <v>1795</v>
      </c>
      <c r="C376" s="29" t="s">
        <v>1167</v>
      </c>
      <c r="D376" s="36" t="s">
        <v>1167</v>
      </c>
      <c r="E376" s="30" t="s">
        <v>1794</v>
      </c>
      <c r="F376" s="29" t="s">
        <v>1719</v>
      </c>
      <c r="G376" s="31">
        <v>628396.35797251808</v>
      </c>
      <c r="H376" s="31">
        <v>194729.86219626167</v>
      </c>
      <c r="I376" s="31">
        <f t="shared" si="5"/>
        <v>433666.49577625643</v>
      </c>
      <c r="J376" s="19" t="s">
        <v>1620</v>
      </c>
      <c r="K376" s="19" t="s">
        <v>1645</v>
      </c>
    </row>
    <row r="377" spans="1:11" ht="15.5">
      <c r="A377" s="32" t="s">
        <v>1791</v>
      </c>
      <c r="B377" s="33" t="s">
        <v>1790</v>
      </c>
      <c r="C377" s="33" t="s">
        <v>1709</v>
      </c>
      <c r="D377" s="36" t="s">
        <v>1709</v>
      </c>
      <c r="E377" s="34" t="s">
        <v>2986</v>
      </c>
      <c r="F377" s="33" t="s">
        <v>1723</v>
      </c>
      <c r="G377" s="35">
        <v>4406521.9526669532</v>
      </c>
      <c r="H377" s="35">
        <v>1815429.7530379747</v>
      </c>
      <c r="I377" s="35">
        <f t="shared" si="5"/>
        <v>2591092.1996289785</v>
      </c>
      <c r="J377" s="19" t="s">
        <v>226</v>
      </c>
      <c r="K377" s="19" t="s">
        <v>314</v>
      </c>
    </row>
    <row r="378" spans="1:11" ht="15.5">
      <c r="A378" s="28" t="s">
        <v>469</v>
      </c>
      <c r="B378" s="29" t="s">
        <v>1788</v>
      </c>
      <c r="C378" s="29" t="s">
        <v>468</v>
      </c>
      <c r="D378" s="36" t="s">
        <v>468</v>
      </c>
      <c r="E378" s="30" t="s">
        <v>2987</v>
      </c>
      <c r="F378" s="29" t="s">
        <v>1723</v>
      </c>
      <c r="G378" s="31">
        <v>10820776.281530866</v>
      </c>
      <c r="H378" s="31">
        <v>2593333.0604191618</v>
      </c>
      <c r="I378" s="31">
        <f t="shared" si="5"/>
        <v>8227443.2211117046</v>
      </c>
      <c r="J378" s="19" t="s">
        <v>226</v>
      </c>
      <c r="K378" s="19" t="s">
        <v>231</v>
      </c>
    </row>
    <row r="379" spans="1:11" ht="15.5">
      <c r="A379" s="32" t="s">
        <v>710</v>
      </c>
      <c r="B379" s="33" t="s">
        <v>2414</v>
      </c>
      <c r="C379" s="33" t="s">
        <v>709</v>
      </c>
      <c r="D379" s="36" t="s">
        <v>709</v>
      </c>
      <c r="E379" s="34" t="s">
        <v>2988</v>
      </c>
      <c r="F379" s="33" t="s">
        <v>1719</v>
      </c>
      <c r="G379" s="35">
        <v>9099896.8593100291</v>
      </c>
      <c r="H379" s="35">
        <v>3780637.9474183507</v>
      </c>
      <c r="I379" s="35">
        <f t="shared" si="5"/>
        <v>5319258.9118916783</v>
      </c>
      <c r="J379" s="19" t="s">
        <v>1667</v>
      </c>
      <c r="K379" s="19" t="s">
        <v>1210</v>
      </c>
    </row>
    <row r="380" spans="1:11" ht="15.5">
      <c r="A380" s="28" t="s">
        <v>1171</v>
      </c>
      <c r="B380" s="29" t="s">
        <v>1786</v>
      </c>
      <c r="C380" s="29" t="s">
        <v>1170</v>
      </c>
      <c r="D380" s="36" t="s">
        <v>1170</v>
      </c>
      <c r="E380" s="30" t="s">
        <v>2989</v>
      </c>
      <c r="F380" s="29" t="s">
        <v>1719</v>
      </c>
      <c r="G380" s="31">
        <v>16141350.282537576</v>
      </c>
      <c r="H380" s="31">
        <v>5411905.480163401</v>
      </c>
      <c r="I380" s="31">
        <f t="shared" si="5"/>
        <v>10729444.802374175</v>
      </c>
      <c r="J380" s="19" t="s">
        <v>1667</v>
      </c>
      <c r="K380" s="19" t="s">
        <v>1593</v>
      </c>
    </row>
    <row r="381" spans="1:11" ht="15.5">
      <c r="A381" s="32" t="s">
        <v>1780</v>
      </c>
      <c r="B381" s="33" t="s">
        <v>1779</v>
      </c>
      <c r="C381" s="33" t="s">
        <v>1778</v>
      </c>
      <c r="D381" s="36" t="s">
        <v>1778</v>
      </c>
      <c r="E381" s="34" t="s">
        <v>1777</v>
      </c>
      <c r="F381" s="33" t="s">
        <v>1772</v>
      </c>
      <c r="G381" s="35">
        <v>50863687.163706511</v>
      </c>
      <c r="H381" s="35">
        <v>29656312.919999968</v>
      </c>
      <c r="I381" s="35">
        <f t="shared" si="5"/>
        <v>21207374.243706543</v>
      </c>
      <c r="J381" s="19" t="s">
        <v>1771</v>
      </c>
      <c r="K381" s="19" t="s">
        <v>304</v>
      </c>
    </row>
    <row r="382" spans="1:11" ht="15.5">
      <c r="A382" s="28" t="s">
        <v>472</v>
      </c>
      <c r="B382" s="29" t="s">
        <v>1776</v>
      </c>
      <c r="C382" s="29" t="s">
        <v>471</v>
      </c>
      <c r="D382" s="36" t="s">
        <v>471</v>
      </c>
      <c r="E382" s="30" t="s">
        <v>2990</v>
      </c>
      <c r="F382" s="29" t="s">
        <v>1772</v>
      </c>
      <c r="G382" s="31">
        <v>5757200.7649707524</v>
      </c>
      <c r="H382" s="31">
        <v>2011863.57</v>
      </c>
      <c r="I382" s="31">
        <f t="shared" si="5"/>
        <v>3745337.1949707521</v>
      </c>
      <c r="J382" s="19" t="s">
        <v>1771</v>
      </c>
      <c r="K382" s="19" t="s">
        <v>227</v>
      </c>
    </row>
    <row r="383" spans="1:11" ht="15.5">
      <c r="A383" s="32" t="s">
        <v>1775</v>
      </c>
      <c r="B383" s="33" t="s">
        <v>1774</v>
      </c>
      <c r="C383" s="33" t="s">
        <v>1708</v>
      </c>
      <c r="D383" s="36" t="s">
        <v>1708</v>
      </c>
      <c r="E383" s="34" t="s">
        <v>1773</v>
      </c>
      <c r="F383" s="33" t="s">
        <v>1772</v>
      </c>
      <c r="G383" s="35">
        <v>1126094.3692285914</v>
      </c>
      <c r="H383" s="35">
        <v>185155.74</v>
      </c>
      <c r="I383" s="35">
        <f t="shared" si="5"/>
        <v>940938.62922859145</v>
      </c>
      <c r="J383" s="19" t="s">
        <v>1771</v>
      </c>
      <c r="K383" s="19" t="s">
        <v>227</v>
      </c>
    </row>
    <row r="384" spans="1:11" ht="15.5">
      <c r="A384" s="28" t="s">
        <v>475</v>
      </c>
      <c r="B384" s="29" t="s">
        <v>1766</v>
      </c>
      <c r="C384" s="29" t="s">
        <v>474</v>
      </c>
      <c r="D384" s="36" t="s">
        <v>474</v>
      </c>
      <c r="E384" s="30" t="s">
        <v>2991</v>
      </c>
      <c r="F384" s="29" t="s">
        <v>1723</v>
      </c>
      <c r="G384" s="31">
        <v>324775.82356576604</v>
      </c>
      <c r="H384" s="31">
        <v>163315.99075757575</v>
      </c>
      <c r="I384" s="31">
        <f t="shared" si="5"/>
        <v>161459.83280819029</v>
      </c>
      <c r="J384" s="19" t="s">
        <v>226</v>
      </c>
      <c r="K384" s="19" t="s">
        <v>1404</v>
      </c>
    </row>
    <row r="385" spans="1:11" ht="15.5">
      <c r="A385" s="32" t="s">
        <v>1764</v>
      </c>
      <c r="B385" s="33" t="s">
        <v>1763</v>
      </c>
      <c r="C385" s="33" t="s">
        <v>1762</v>
      </c>
      <c r="D385" s="36" t="s">
        <v>1762</v>
      </c>
      <c r="E385" s="34" t="s">
        <v>2992</v>
      </c>
      <c r="F385" s="33" t="s">
        <v>1723</v>
      </c>
      <c r="G385" s="35">
        <v>-2084.9566062232434</v>
      </c>
      <c r="H385" s="35">
        <v>11555.694393939393</v>
      </c>
      <c r="I385" s="35">
        <f t="shared" si="5"/>
        <v>-13640.651000162638</v>
      </c>
      <c r="J385" s="19" t="s">
        <v>226</v>
      </c>
      <c r="K385" s="19" t="s">
        <v>1404</v>
      </c>
    </row>
    <row r="386" spans="1:11" ht="15.5">
      <c r="A386" s="28" t="s">
        <v>1784</v>
      </c>
      <c r="B386" s="29" t="s">
        <v>1783</v>
      </c>
      <c r="C386" s="29" t="s">
        <v>1782</v>
      </c>
      <c r="D386" s="36" t="s">
        <v>1782</v>
      </c>
      <c r="E386" s="30" t="s">
        <v>2993</v>
      </c>
      <c r="F386" s="29" t="s">
        <v>1772</v>
      </c>
      <c r="G386" s="31">
        <v>7384749.0457942337</v>
      </c>
      <c r="H386" s="31">
        <v>3757489.5599999996</v>
      </c>
      <c r="I386" s="31">
        <f t="shared" si="5"/>
        <v>3627259.4857942341</v>
      </c>
      <c r="J386" s="19" t="s">
        <v>1771</v>
      </c>
      <c r="K386" s="19" t="s">
        <v>314</v>
      </c>
    </row>
    <row r="387" spans="1:11" ht="15.5">
      <c r="A387" s="32" t="s">
        <v>325</v>
      </c>
      <c r="B387" s="33" t="s">
        <v>2430</v>
      </c>
      <c r="C387" s="33" t="s">
        <v>324</v>
      </c>
      <c r="D387" s="36" t="s">
        <v>324</v>
      </c>
      <c r="E387" s="34" t="s">
        <v>2994</v>
      </c>
      <c r="F387" s="33" t="s">
        <v>1723</v>
      </c>
      <c r="G387" s="35">
        <v>271310.82244118757</v>
      </c>
      <c r="H387" s="35">
        <v>583888.80000000005</v>
      </c>
      <c r="I387" s="35">
        <f t="shared" ref="I387:I409" si="6">G387-H387</f>
        <v>-312577.97755881248</v>
      </c>
      <c r="J387" s="19">
        <v>0</v>
      </c>
      <c r="K387" s="19">
        <v>0</v>
      </c>
    </row>
    <row r="388" spans="1:11" ht="15.5">
      <c r="A388" s="28" t="s">
        <v>466</v>
      </c>
      <c r="B388" s="29" t="s">
        <v>1793</v>
      </c>
      <c r="C388" s="29" t="s">
        <v>465</v>
      </c>
      <c r="D388" s="36" t="s">
        <v>465</v>
      </c>
      <c r="E388" s="30" t="s">
        <v>2995</v>
      </c>
      <c r="F388" s="29" t="s">
        <v>1723</v>
      </c>
      <c r="G388" s="31">
        <v>6350461.0601141527</v>
      </c>
      <c r="H388" s="31">
        <v>2005384.42</v>
      </c>
      <c r="I388" s="31">
        <f t="shared" si="6"/>
        <v>4345076.6401141528</v>
      </c>
      <c r="J388" s="19" t="s">
        <v>1735</v>
      </c>
      <c r="K388" s="19" t="s">
        <v>314</v>
      </c>
    </row>
    <row r="389" spans="1:11" ht="15.5">
      <c r="A389" s="32" t="s">
        <v>478</v>
      </c>
      <c r="B389" s="33" t="s">
        <v>1760</v>
      </c>
      <c r="C389" s="33" t="s">
        <v>1759</v>
      </c>
      <c r="D389" s="36" t="s">
        <v>477</v>
      </c>
      <c r="E389" s="34" t="s">
        <v>1758</v>
      </c>
      <c r="F389" s="33" t="s">
        <v>1719</v>
      </c>
      <c r="G389" s="35">
        <v>2675669.91103209</v>
      </c>
      <c r="H389" s="35">
        <v>2090433.4650000001</v>
      </c>
      <c r="I389" s="35">
        <f t="shared" si="6"/>
        <v>585236.44603208988</v>
      </c>
      <c r="J389" s="19" t="s">
        <v>1620</v>
      </c>
      <c r="K389" s="19" t="s">
        <v>231</v>
      </c>
    </row>
    <row r="390" spans="1:11" ht="15.5">
      <c r="A390" s="28" t="s">
        <v>1174</v>
      </c>
      <c r="B390" s="29" t="s">
        <v>1757</v>
      </c>
      <c r="C390" s="29" t="s">
        <v>1173</v>
      </c>
      <c r="D390" s="36" t="s">
        <v>1173</v>
      </c>
      <c r="E390" s="30" t="s">
        <v>2996</v>
      </c>
      <c r="F390" s="29" t="s">
        <v>1719</v>
      </c>
      <c r="G390" s="31">
        <v>2230945.8016807167</v>
      </c>
      <c r="H390" s="31">
        <v>1398305.2230000002</v>
      </c>
      <c r="I390" s="31">
        <f t="shared" si="6"/>
        <v>832640.57868071645</v>
      </c>
      <c r="J390" s="19" t="s">
        <v>1620</v>
      </c>
      <c r="K390" s="19" t="s">
        <v>231</v>
      </c>
    </row>
    <row r="391" spans="1:11" ht="15.5">
      <c r="A391" s="32" t="s">
        <v>1177</v>
      </c>
      <c r="B391" s="33" t="s">
        <v>1755</v>
      </c>
      <c r="C391" s="33" t="s">
        <v>1176</v>
      </c>
      <c r="D391" s="36" t="s">
        <v>1176</v>
      </c>
      <c r="E391" s="34" t="s">
        <v>2997</v>
      </c>
      <c r="F391" s="33" t="s">
        <v>1723</v>
      </c>
      <c r="G391" s="35">
        <v>6704910.7616079375</v>
      </c>
      <c r="H391" s="35">
        <v>2625121.7292700741</v>
      </c>
      <c r="I391" s="35">
        <f t="shared" si="6"/>
        <v>4079789.0323378635</v>
      </c>
      <c r="J391" s="19" t="s">
        <v>226</v>
      </c>
      <c r="K391" s="19" t="s">
        <v>1574</v>
      </c>
    </row>
    <row r="392" spans="1:11" ht="15.5">
      <c r="A392" s="28" t="s">
        <v>653</v>
      </c>
      <c r="B392" s="29" t="s">
        <v>2514</v>
      </c>
      <c r="C392" s="29" t="s">
        <v>652</v>
      </c>
      <c r="D392" s="36" t="s">
        <v>652</v>
      </c>
      <c r="E392" s="30" t="s">
        <v>2998</v>
      </c>
      <c r="F392" s="29" t="s">
        <v>1723</v>
      </c>
      <c r="G392" s="31">
        <v>5524961.1156484699</v>
      </c>
      <c r="H392" s="31">
        <v>2685142.2387591237</v>
      </c>
      <c r="I392" s="31">
        <f t="shared" si="6"/>
        <v>2839818.8768893462</v>
      </c>
      <c r="J392" s="19" t="s">
        <v>226</v>
      </c>
      <c r="K392" s="19" t="s">
        <v>1574</v>
      </c>
    </row>
    <row r="393" spans="1:11" ht="15.5">
      <c r="A393" s="32" t="s">
        <v>1409</v>
      </c>
      <c r="B393" s="33" t="s">
        <v>1753</v>
      </c>
      <c r="C393" s="33" t="s">
        <v>1408</v>
      </c>
      <c r="D393" s="36" t="s">
        <v>1408</v>
      </c>
      <c r="E393" s="34" t="s">
        <v>2999</v>
      </c>
      <c r="F393" s="33" t="s">
        <v>1723</v>
      </c>
      <c r="G393" s="35">
        <v>11437239.492366094</v>
      </c>
      <c r="H393" s="35">
        <v>4798783.8884671526</v>
      </c>
      <c r="I393" s="35">
        <f t="shared" si="6"/>
        <v>6638455.6038989415</v>
      </c>
      <c r="J393" s="19" t="s">
        <v>226</v>
      </c>
      <c r="K393" s="19" t="s">
        <v>1574</v>
      </c>
    </row>
    <row r="394" spans="1:11" ht="15.5">
      <c r="A394" s="28" t="s">
        <v>1327</v>
      </c>
      <c r="B394" s="29" t="s">
        <v>1751</v>
      </c>
      <c r="C394" s="29" t="s">
        <v>1326</v>
      </c>
      <c r="D394" s="36" t="s">
        <v>1326</v>
      </c>
      <c r="E394" s="30" t="s">
        <v>3000</v>
      </c>
      <c r="F394" s="29" t="s">
        <v>1723</v>
      </c>
      <c r="G394" s="31">
        <v>29169183.467085097</v>
      </c>
      <c r="H394" s="31">
        <v>14873767.074028967</v>
      </c>
      <c r="I394" s="31">
        <f t="shared" si="6"/>
        <v>14295416.39305613</v>
      </c>
      <c r="J394" s="19" t="s">
        <v>226</v>
      </c>
      <c r="K394" s="19" t="s">
        <v>495</v>
      </c>
    </row>
    <row r="395" spans="1:11" ht="15.5">
      <c r="A395" s="32" t="s">
        <v>490</v>
      </c>
      <c r="B395" s="33" t="s">
        <v>1747</v>
      </c>
      <c r="C395" s="33" t="s">
        <v>489</v>
      </c>
      <c r="D395" s="36" t="s">
        <v>489</v>
      </c>
      <c r="E395" s="34" t="s">
        <v>1746</v>
      </c>
      <c r="F395" s="33" t="s">
        <v>1723</v>
      </c>
      <c r="G395" s="35">
        <v>223064.35877805343</v>
      </c>
      <c r="H395" s="35">
        <v>223541.03999999998</v>
      </c>
      <c r="I395" s="35">
        <f t="shared" si="6"/>
        <v>-476.68122194655007</v>
      </c>
      <c r="J395" s="19" t="s">
        <v>1735</v>
      </c>
      <c r="K395" s="19" t="s">
        <v>304</v>
      </c>
    </row>
    <row r="396" spans="1:11" ht="15.5">
      <c r="A396" s="28" t="s">
        <v>1198</v>
      </c>
      <c r="B396" s="29" t="s">
        <v>1745</v>
      </c>
      <c r="C396" s="29" t="s">
        <v>1197</v>
      </c>
      <c r="D396" s="36" t="s">
        <v>1197</v>
      </c>
      <c r="E396" s="30" t="s">
        <v>1744</v>
      </c>
      <c r="F396" s="29" t="s">
        <v>1719</v>
      </c>
      <c r="G396" s="31">
        <v>136689.43102578798</v>
      </c>
      <c r="H396" s="31">
        <v>143857.20250000001</v>
      </c>
      <c r="I396" s="31">
        <f t="shared" si="6"/>
        <v>-7167.7714742120297</v>
      </c>
      <c r="J396" s="19" t="s">
        <v>1620</v>
      </c>
      <c r="K396" s="19" t="s">
        <v>1593</v>
      </c>
    </row>
    <row r="397" spans="1:11" ht="15.5">
      <c r="A397" s="32" t="s">
        <v>545</v>
      </c>
      <c r="B397" s="33" t="s">
        <v>2600</v>
      </c>
      <c r="C397" s="33" t="s">
        <v>544</v>
      </c>
      <c r="D397" s="36" t="s">
        <v>544</v>
      </c>
      <c r="E397" s="34" t="s">
        <v>3001</v>
      </c>
      <c r="F397" s="33" t="s">
        <v>1723</v>
      </c>
      <c r="G397" s="35">
        <v>1979607.4015172899</v>
      </c>
      <c r="H397" s="35">
        <v>803369.49531645584</v>
      </c>
      <c r="I397" s="35">
        <f t="shared" si="6"/>
        <v>1176237.9062008341</v>
      </c>
      <c r="J397" s="19" t="s">
        <v>226</v>
      </c>
      <c r="K397" s="19" t="s">
        <v>314</v>
      </c>
    </row>
    <row r="398" spans="1:11" ht="15.5">
      <c r="A398" s="28" t="s">
        <v>674</v>
      </c>
      <c r="B398" s="29" t="s">
        <v>2484</v>
      </c>
      <c r="C398" s="29" t="s">
        <v>673</v>
      </c>
      <c r="D398" s="36" t="s">
        <v>673</v>
      </c>
      <c r="E398" s="30" t="s">
        <v>3002</v>
      </c>
      <c r="F398" s="29" t="s">
        <v>1719</v>
      </c>
      <c r="G398" s="31">
        <v>163510.59881040719</v>
      </c>
      <c r="H398" s="31">
        <v>381942.22499999998</v>
      </c>
      <c r="I398" s="31">
        <f t="shared" si="6"/>
        <v>-218431.62618959279</v>
      </c>
      <c r="J398" s="19" t="s">
        <v>1620</v>
      </c>
      <c r="K398" s="19" t="s">
        <v>231</v>
      </c>
    </row>
    <row r="399" spans="1:11" ht="15.5">
      <c r="A399" s="32" t="s">
        <v>334</v>
      </c>
      <c r="B399" s="33" t="s">
        <v>3003</v>
      </c>
      <c r="C399" s="33" t="s">
        <v>333</v>
      </c>
      <c r="D399" s="36" t="s">
        <v>333</v>
      </c>
      <c r="E399" s="34" t="s">
        <v>3004</v>
      </c>
      <c r="F399" s="33" t="s">
        <v>1723</v>
      </c>
      <c r="G399" s="35">
        <v>15080.793174434411</v>
      </c>
      <c r="H399" s="35">
        <v>6333.3902013422821</v>
      </c>
      <c r="I399" s="35">
        <f t="shared" si="6"/>
        <v>8747.4029730921284</v>
      </c>
      <c r="J399" s="19" t="s">
        <v>226</v>
      </c>
      <c r="K399" s="19" t="s">
        <v>1634</v>
      </c>
    </row>
    <row r="400" spans="1:11" ht="15.5">
      <c r="A400" s="28" t="s">
        <v>1189</v>
      </c>
      <c r="B400" s="29" t="s">
        <v>1737</v>
      </c>
      <c r="C400" s="29" t="s">
        <v>1188</v>
      </c>
      <c r="D400" s="36" t="s">
        <v>1188</v>
      </c>
      <c r="E400" s="30" t="s">
        <v>3005</v>
      </c>
      <c r="F400" s="29" t="s">
        <v>1723</v>
      </c>
      <c r="G400" s="31">
        <v>2761539.3005625415</v>
      </c>
      <c r="H400" s="31">
        <v>60730.41</v>
      </c>
      <c r="I400" s="31">
        <f t="shared" si="6"/>
        <v>2700808.8905625413</v>
      </c>
      <c r="J400" s="19" t="s">
        <v>1735</v>
      </c>
      <c r="K400" s="19" t="s">
        <v>1404</v>
      </c>
    </row>
    <row r="401" spans="1:11" ht="15.5">
      <c r="A401" s="32" t="s">
        <v>578</v>
      </c>
      <c r="B401" s="33" t="s">
        <v>2576</v>
      </c>
      <c r="C401" s="33" t="s">
        <v>577</v>
      </c>
      <c r="D401" s="36" t="s">
        <v>577</v>
      </c>
      <c r="E401" s="34" t="s">
        <v>3006</v>
      </c>
      <c r="F401" s="33" t="s">
        <v>1723</v>
      </c>
      <c r="G401" s="35">
        <v>6288596.0755884321</v>
      </c>
      <c r="H401" s="35">
        <v>5114772.9963422818</v>
      </c>
      <c r="I401" s="35">
        <f t="shared" si="6"/>
        <v>1173823.0792461503</v>
      </c>
      <c r="J401" s="19" t="s">
        <v>226</v>
      </c>
      <c r="K401" s="19" t="s">
        <v>304</v>
      </c>
    </row>
    <row r="402" spans="1:11" ht="15.5">
      <c r="A402" s="28" t="s">
        <v>629</v>
      </c>
      <c r="B402" s="29" t="s">
        <v>1734</v>
      </c>
      <c r="C402" s="29" t="s">
        <v>628</v>
      </c>
      <c r="D402" s="36" t="s">
        <v>628</v>
      </c>
      <c r="E402" s="30" t="s">
        <v>3007</v>
      </c>
      <c r="F402" s="29" t="s">
        <v>1719</v>
      </c>
      <c r="G402" s="31">
        <v>582290.92075426737</v>
      </c>
      <c r="H402" s="31">
        <v>346337.22599999997</v>
      </c>
      <c r="I402" s="31">
        <f t="shared" si="6"/>
        <v>235953.6947542674</v>
      </c>
      <c r="J402" s="19" t="s">
        <v>1620</v>
      </c>
      <c r="K402" s="19" t="s">
        <v>231</v>
      </c>
    </row>
    <row r="403" spans="1:11" ht="15.5">
      <c r="A403" s="32" t="s">
        <v>1952</v>
      </c>
      <c r="B403" s="33" t="s">
        <v>1951</v>
      </c>
      <c r="C403" s="33" t="s">
        <v>1711</v>
      </c>
      <c r="D403" s="36" t="s">
        <v>1711</v>
      </c>
      <c r="E403" s="34" t="s">
        <v>3008</v>
      </c>
      <c r="F403" s="33" t="s">
        <v>1723</v>
      </c>
      <c r="G403" s="35">
        <v>2165819.5382139091</v>
      </c>
      <c r="H403" s="35">
        <v>797421.0767088607</v>
      </c>
      <c r="I403" s="35">
        <f t="shared" si="6"/>
        <v>1368398.4615050484</v>
      </c>
      <c r="J403" s="19" t="s">
        <v>226</v>
      </c>
      <c r="K403" s="19" t="s">
        <v>314</v>
      </c>
    </row>
    <row r="404" spans="1:11" ht="15.5">
      <c r="A404" s="28" t="s">
        <v>500</v>
      </c>
      <c r="B404" s="29" t="s">
        <v>1730</v>
      </c>
      <c r="C404" s="29" t="s">
        <v>1729</v>
      </c>
      <c r="D404" s="36" t="s">
        <v>499</v>
      </c>
      <c r="E404" s="30" t="s">
        <v>3009</v>
      </c>
      <c r="F404" s="29" t="s">
        <v>1719</v>
      </c>
      <c r="G404" s="31">
        <v>120939.97668047884</v>
      </c>
      <c r="H404" s="31">
        <v>103013.89200000001</v>
      </c>
      <c r="I404" s="31">
        <f t="shared" si="6"/>
        <v>17926.084680478831</v>
      </c>
      <c r="J404" s="19" t="s">
        <v>1620</v>
      </c>
      <c r="K404" s="19" t="s">
        <v>231</v>
      </c>
    </row>
    <row r="405" spans="1:11" ht="15.5">
      <c r="A405" s="32" t="s">
        <v>1195</v>
      </c>
      <c r="B405" s="33" t="s">
        <v>1727</v>
      </c>
      <c r="C405" s="33" t="s">
        <v>1194</v>
      </c>
      <c r="D405" s="36" t="s">
        <v>1194</v>
      </c>
      <c r="E405" s="34" t="s">
        <v>3010</v>
      </c>
      <c r="F405" s="33" t="s">
        <v>1723</v>
      </c>
      <c r="G405" s="35">
        <v>73415.515979411139</v>
      </c>
      <c r="H405" s="35">
        <v>145231.96415887852</v>
      </c>
      <c r="I405" s="35">
        <f t="shared" si="6"/>
        <v>-71816.448179467377</v>
      </c>
      <c r="J405" s="19" t="s">
        <v>1529</v>
      </c>
      <c r="K405" s="19" t="s">
        <v>1645</v>
      </c>
    </row>
    <row r="406" spans="1:11" ht="15.5">
      <c r="A406" s="28" t="s">
        <v>1097</v>
      </c>
      <c r="B406" s="29" t="s">
        <v>2451</v>
      </c>
      <c r="C406" s="29" t="s">
        <v>1096</v>
      </c>
      <c r="D406" s="36" t="s">
        <v>1096</v>
      </c>
      <c r="E406" s="30" t="s">
        <v>3011</v>
      </c>
      <c r="F406" s="29" t="s">
        <v>1719</v>
      </c>
      <c r="G406" s="31">
        <v>2831315.7644616994</v>
      </c>
      <c r="H406" s="31">
        <v>1647157.1741935483</v>
      </c>
      <c r="I406" s="31">
        <f t="shared" si="6"/>
        <v>1184158.5902681511</v>
      </c>
      <c r="J406" s="19" t="s">
        <v>1620</v>
      </c>
      <c r="K406" s="19" t="s">
        <v>1404</v>
      </c>
    </row>
    <row r="407" spans="1:11" ht="15.5">
      <c r="A407" s="32" t="s">
        <v>1201</v>
      </c>
      <c r="B407" s="33" t="s">
        <v>1725</v>
      </c>
      <c r="C407" s="33" t="s">
        <v>1200</v>
      </c>
      <c r="D407" s="36" t="s">
        <v>1200</v>
      </c>
      <c r="E407" s="34" t="s">
        <v>1724</v>
      </c>
      <c r="F407" s="33" t="s">
        <v>1723</v>
      </c>
      <c r="G407" s="35">
        <v>1842178.9690954415</v>
      </c>
      <c r="H407" s="35">
        <v>987682.25423728814</v>
      </c>
      <c r="I407" s="35">
        <f t="shared" si="6"/>
        <v>854496.71485815337</v>
      </c>
      <c r="J407" s="19" t="s">
        <v>1529</v>
      </c>
      <c r="K407" s="19" t="s">
        <v>314</v>
      </c>
    </row>
    <row r="408" spans="1:11" ht="15.5">
      <c r="A408" s="28" t="s">
        <v>1204</v>
      </c>
      <c r="B408" s="29" t="s">
        <v>1721</v>
      </c>
      <c r="C408" s="29" t="s">
        <v>1203</v>
      </c>
      <c r="D408" s="36" t="s">
        <v>1203</v>
      </c>
      <c r="E408" s="30" t="s">
        <v>1720</v>
      </c>
      <c r="F408" s="29" t="s">
        <v>1719</v>
      </c>
      <c r="G408" s="31">
        <v>289955.219614662</v>
      </c>
      <c r="H408" s="31">
        <v>354722.4195934959</v>
      </c>
      <c r="I408" s="31">
        <f t="shared" si="6"/>
        <v>-64767.199978833902</v>
      </c>
      <c r="J408" s="19" t="s">
        <v>1620</v>
      </c>
      <c r="K408" s="19" t="s">
        <v>1538</v>
      </c>
    </row>
    <row r="409" spans="1:11" ht="15.5">
      <c r="A409" s="32" t="s">
        <v>677</v>
      </c>
      <c r="B409" s="33" t="s">
        <v>2482</v>
      </c>
      <c r="C409" s="33" t="s">
        <v>676</v>
      </c>
      <c r="D409" s="36" t="s">
        <v>676</v>
      </c>
      <c r="E409" s="34" t="s">
        <v>3012</v>
      </c>
      <c r="F409" s="33" t="s">
        <v>1719</v>
      </c>
      <c r="G409" s="35">
        <v>403304.32166504627</v>
      </c>
      <c r="H409" s="35">
        <v>396735.92099999997</v>
      </c>
      <c r="I409" s="35">
        <f t="shared" si="6"/>
        <v>6568.4006650462979</v>
      </c>
      <c r="J409" s="19" t="s">
        <v>1620</v>
      </c>
      <c r="K409" s="19" t="s">
        <v>231</v>
      </c>
    </row>
  </sheetData>
  <autoFilter ref="A1:K409" xr:uid="{424016DF-AD71-4509-BFD5-9EBB45B101BE}"/>
  <dataValidations count="5">
    <dataValidation operator="equal" allowBlank="1" showInputMessage="1" showErrorMessage="1" prompt="Provide if Applicable:  Enter the National Provider ID (NPI)" sqref="A2:A409" xr:uid="{D6F215B4-1986-4770-93EE-4C9504B29CD5}"/>
    <dataValidation operator="equal" allowBlank="1" showInputMessage="1" showErrorMessage="1" prompt="Required: Enter the Medicare Certification Number (Medicare ID)" sqref="B2:B409" xr:uid="{D6A26FF7-8734-4CE3-B8FC-C0F72CECFCFF}"/>
    <dataValidation operator="equal" allowBlank="1" showInputMessage="1" showErrorMessage="1" prompt="Required: Enter the State-specific Provider ID (Medicaid ID)" sqref="C2:D409" xr:uid="{D9EF93F9-0094-42D7-B9A4-15D6561A1BBA}"/>
    <dataValidation operator="equal" allowBlank="1" showInputMessage="1" showErrorMessage="1" prompt="Required: Enter the Provider Name" sqref="E2:E409" xr:uid="{743BCC07-39D7-452C-B484-0232AA9C0DD7}"/>
    <dataValidation operator="equal" allowBlank="1" showInputMessage="1" showErrorMessage="1" prompt="Required: Enter the Ownership Category Type (Private, SGO, NSGO)" sqref="F2:F409" xr:uid="{B3CFEFDB-D2AA-47DF-9F79-1FDD0AD86249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E9D13-7A8D-4BAA-880F-D520643C2618}">
  <dimension ref="A1:M590"/>
  <sheetViews>
    <sheetView workbookViewId="0">
      <selection activeCell="J8" sqref="J8"/>
    </sheetView>
  </sheetViews>
  <sheetFormatPr defaultColWidth="9.1328125" defaultRowHeight="15"/>
  <cols>
    <col min="1" max="1" width="13.73046875" bestFit="1" customWidth="1"/>
    <col min="2" max="2" width="24.265625" bestFit="1" customWidth="1"/>
    <col min="3" max="3" width="10.73046875" bestFit="1" customWidth="1"/>
    <col min="4" max="4" width="12.33203125" bestFit="1" customWidth="1"/>
    <col min="5" max="5" width="103.1328125" bestFit="1" customWidth="1"/>
    <col min="6" max="7" width="11.6640625" bestFit="1" customWidth="1"/>
    <col min="8" max="8" width="10.6640625" bestFit="1" customWidth="1"/>
    <col min="9" max="9" width="11.06640625" bestFit="1" customWidth="1"/>
    <col min="10" max="10" width="11.6640625" bestFit="1" customWidth="1"/>
    <col min="11" max="11" width="5.06640625" bestFit="1" customWidth="1"/>
    <col min="12" max="12" width="11.6640625" bestFit="1" customWidth="1"/>
    <col min="13" max="13" width="10.6640625" bestFit="1" customWidth="1"/>
  </cols>
  <sheetData>
    <row r="1" spans="1:13">
      <c r="F1" s="52" t="s">
        <v>3554</v>
      </c>
      <c r="G1" s="52"/>
      <c r="H1" s="52" t="s">
        <v>3553</v>
      </c>
      <c r="I1" s="52"/>
      <c r="J1" s="90" t="s">
        <v>3013</v>
      </c>
    </row>
    <row r="2" spans="1:13">
      <c r="A2" s="37" t="s">
        <v>5</v>
      </c>
      <c r="B2" s="37" t="s">
        <v>3552</v>
      </c>
      <c r="C2" s="51" t="s">
        <v>2</v>
      </c>
      <c r="D2" s="37" t="s">
        <v>1</v>
      </c>
      <c r="E2" s="37" t="s">
        <v>3551</v>
      </c>
      <c r="F2" s="50" t="s">
        <v>3550</v>
      </c>
      <c r="G2" s="50" t="s">
        <v>3549</v>
      </c>
      <c r="H2" s="50" t="s">
        <v>3550</v>
      </c>
      <c r="I2" s="50" t="s">
        <v>3549</v>
      </c>
      <c r="J2" s="90"/>
      <c r="L2" s="50" t="s">
        <v>3548</v>
      </c>
      <c r="M2" s="50" t="s">
        <v>3547</v>
      </c>
    </row>
    <row r="3" spans="1:13">
      <c r="A3" t="s">
        <v>495</v>
      </c>
      <c r="B3" t="s">
        <v>1824</v>
      </c>
      <c r="C3" s="49" t="s">
        <v>74</v>
      </c>
      <c r="D3" t="s">
        <v>73</v>
      </c>
      <c r="E3" t="s">
        <v>3546</v>
      </c>
      <c r="F3" s="48">
        <v>19476080.589270327</v>
      </c>
      <c r="G3" s="48">
        <v>57512725.981336094</v>
      </c>
      <c r="H3" s="48">
        <v>96857.380186185939</v>
      </c>
      <c r="I3" s="48">
        <v>144972.68923742036</v>
      </c>
      <c r="J3" s="48">
        <f t="shared" ref="J3:J66" si="0">SUM(F3:I3)</f>
        <v>77230636.640030026</v>
      </c>
      <c r="L3" s="47">
        <f t="shared" ref="L3:L66" si="1">G3+I3</f>
        <v>57657698.670573518</v>
      </c>
      <c r="M3" s="47">
        <f t="shared" ref="M3:M66" si="2">F3+H3</f>
        <v>19572937.969456512</v>
      </c>
    </row>
    <row r="4" spans="1:13">
      <c r="A4" t="s">
        <v>495</v>
      </c>
      <c r="B4" t="s">
        <v>3066</v>
      </c>
      <c r="C4" s="49" t="s">
        <v>1372</v>
      </c>
      <c r="D4" t="s">
        <v>1371</v>
      </c>
      <c r="E4" t="s">
        <v>3545</v>
      </c>
      <c r="F4" s="48">
        <v>443907.19323572936</v>
      </c>
      <c r="G4" s="48">
        <v>3126888.2021414605</v>
      </c>
      <c r="H4" s="48">
        <v>0</v>
      </c>
      <c r="I4" s="48">
        <v>0</v>
      </c>
      <c r="J4" s="48">
        <f t="shared" si="0"/>
        <v>3570795.3953771899</v>
      </c>
      <c r="L4" s="47">
        <f t="shared" si="1"/>
        <v>3126888.2021414605</v>
      </c>
      <c r="M4" s="47">
        <f t="shared" si="2"/>
        <v>443907.19323572936</v>
      </c>
    </row>
    <row r="5" spans="1:13">
      <c r="A5" t="s">
        <v>495</v>
      </c>
      <c r="B5" t="s">
        <v>3066</v>
      </c>
      <c r="C5" s="49" t="s">
        <v>1339</v>
      </c>
      <c r="D5" t="s">
        <v>1338</v>
      </c>
      <c r="E5" t="s">
        <v>3544</v>
      </c>
      <c r="F5" s="48">
        <v>175941.06916883399</v>
      </c>
      <c r="G5" s="48">
        <v>3623374.0058211801</v>
      </c>
      <c r="H5" s="48">
        <v>0</v>
      </c>
      <c r="I5" s="48">
        <v>0</v>
      </c>
      <c r="J5" s="48">
        <f t="shared" si="0"/>
        <v>3799315.0749900141</v>
      </c>
      <c r="L5" s="47">
        <f t="shared" si="1"/>
        <v>3623374.0058211801</v>
      </c>
      <c r="M5" s="47">
        <f t="shared" si="2"/>
        <v>175941.06916883399</v>
      </c>
    </row>
    <row r="6" spans="1:13">
      <c r="A6" t="s">
        <v>495</v>
      </c>
      <c r="B6" t="s">
        <v>1662</v>
      </c>
      <c r="C6" s="49" t="s">
        <v>1312</v>
      </c>
      <c r="D6" t="s">
        <v>1311</v>
      </c>
      <c r="E6" t="s">
        <v>3543</v>
      </c>
      <c r="F6" s="48">
        <v>1808678.8135915268</v>
      </c>
      <c r="G6" s="48">
        <v>1309216.0583842664</v>
      </c>
      <c r="H6" s="48">
        <v>801707.27374192327</v>
      </c>
      <c r="I6" s="48">
        <v>378210.23721083568</v>
      </c>
      <c r="J6" s="48">
        <f t="shared" si="0"/>
        <v>4297812.3829285521</v>
      </c>
      <c r="L6" s="47">
        <f t="shared" si="1"/>
        <v>1687426.295595102</v>
      </c>
      <c r="M6" s="47">
        <f t="shared" si="2"/>
        <v>2610386.0873334501</v>
      </c>
    </row>
    <row r="7" spans="1:13">
      <c r="A7" t="s">
        <v>495</v>
      </c>
      <c r="B7" t="s">
        <v>226</v>
      </c>
      <c r="C7" s="49" t="s">
        <v>881</v>
      </c>
      <c r="D7" t="s">
        <v>880</v>
      </c>
      <c r="E7" t="s">
        <v>2160</v>
      </c>
      <c r="F7" s="48">
        <v>11277097.06435906</v>
      </c>
      <c r="G7" s="48">
        <v>54573396.798848532</v>
      </c>
      <c r="H7" s="48">
        <v>4889812.5164291775</v>
      </c>
      <c r="I7" s="48">
        <v>23789569.133084197</v>
      </c>
      <c r="J7" s="48">
        <f t="shared" si="0"/>
        <v>94529875.512720957</v>
      </c>
      <c r="L7" s="47">
        <f t="shared" si="1"/>
        <v>78362965.931932732</v>
      </c>
      <c r="M7" s="47">
        <f t="shared" si="2"/>
        <v>16166909.580788236</v>
      </c>
    </row>
    <row r="8" spans="1:13">
      <c r="A8" t="s">
        <v>495</v>
      </c>
      <c r="B8" t="s">
        <v>226</v>
      </c>
      <c r="C8" s="49" t="s">
        <v>65</v>
      </c>
      <c r="D8" t="s">
        <v>64</v>
      </c>
      <c r="E8" t="s">
        <v>3542</v>
      </c>
      <c r="F8" s="48">
        <v>2676659.1663759123</v>
      </c>
      <c r="G8" s="48">
        <v>3827422.9729747074</v>
      </c>
      <c r="H8" s="48">
        <v>1616472.8480439365</v>
      </c>
      <c r="I8" s="48">
        <v>3768282.1714774151</v>
      </c>
      <c r="J8" s="48">
        <f t="shared" si="0"/>
        <v>11888837.158871971</v>
      </c>
      <c r="L8" s="47">
        <f t="shared" si="1"/>
        <v>7595705.144452123</v>
      </c>
      <c r="M8" s="47">
        <f t="shared" si="2"/>
        <v>4293132.014419849</v>
      </c>
    </row>
    <row r="9" spans="1:13">
      <c r="A9" t="s">
        <v>495</v>
      </c>
      <c r="B9" t="s">
        <v>226</v>
      </c>
      <c r="C9" s="49" t="s">
        <v>3541</v>
      </c>
      <c r="D9" t="s">
        <v>3540</v>
      </c>
      <c r="E9" t="s">
        <v>3539</v>
      </c>
      <c r="F9" s="48">
        <v>0</v>
      </c>
      <c r="G9" s="48">
        <v>0</v>
      </c>
      <c r="H9" s="48">
        <v>0</v>
      </c>
      <c r="I9" s="48">
        <v>0</v>
      </c>
      <c r="J9" s="48">
        <f t="shared" si="0"/>
        <v>0</v>
      </c>
      <c r="L9" s="47">
        <f t="shared" si="1"/>
        <v>0</v>
      </c>
      <c r="M9" s="47">
        <f t="shared" si="2"/>
        <v>0</v>
      </c>
    </row>
    <row r="10" spans="1:13">
      <c r="A10" t="s">
        <v>495</v>
      </c>
      <c r="B10" t="s">
        <v>226</v>
      </c>
      <c r="C10" s="49" t="s">
        <v>309</v>
      </c>
      <c r="D10" t="s">
        <v>308</v>
      </c>
      <c r="E10" t="s">
        <v>3538</v>
      </c>
      <c r="F10" s="48">
        <v>2326.0203921260095</v>
      </c>
      <c r="G10" s="48">
        <v>0</v>
      </c>
      <c r="H10" s="48">
        <v>0</v>
      </c>
      <c r="I10" s="48">
        <v>0</v>
      </c>
      <c r="J10" s="48">
        <f t="shared" si="0"/>
        <v>2326.0203921260095</v>
      </c>
      <c r="L10" s="47">
        <f t="shared" si="1"/>
        <v>0</v>
      </c>
      <c r="M10" s="47">
        <f t="shared" si="2"/>
        <v>2326.0203921260095</v>
      </c>
    </row>
    <row r="11" spans="1:13">
      <c r="A11" t="s">
        <v>495</v>
      </c>
      <c r="B11" t="s">
        <v>226</v>
      </c>
      <c r="C11" s="49" t="s">
        <v>331</v>
      </c>
      <c r="D11" t="s">
        <v>330</v>
      </c>
      <c r="E11" t="s">
        <v>332</v>
      </c>
      <c r="F11" s="48">
        <v>129632.25675421568</v>
      </c>
      <c r="G11" s="48">
        <v>349815.07785672258</v>
      </c>
      <c r="H11" s="48">
        <v>74153.401824193046</v>
      </c>
      <c r="I11" s="48">
        <v>1140431.1266817495</v>
      </c>
      <c r="J11" s="48">
        <f t="shared" si="0"/>
        <v>1694031.8631168809</v>
      </c>
      <c r="L11" s="47">
        <f t="shared" si="1"/>
        <v>1490246.204538472</v>
      </c>
      <c r="M11" s="47">
        <f t="shared" si="2"/>
        <v>203785.65857840871</v>
      </c>
    </row>
    <row r="12" spans="1:13">
      <c r="A12" t="s">
        <v>495</v>
      </c>
      <c r="B12" t="s">
        <v>226</v>
      </c>
      <c r="C12" s="49" t="s">
        <v>367</v>
      </c>
      <c r="D12" t="s">
        <v>366</v>
      </c>
      <c r="E12" t="s">
        <v>3537</v>
      </c>
      <c r="F12" s="48">
        <v>583435.86733395106</v>
      </c>
      <c r="G12" s="48">
        <v>569376.9398493123</v>
      </c>
      <c r="H12" s="48">
        <v>208952.23450332598</v>
      </c>
      <c r="I12" s="48">
        <v>469968.22151730774</v>
      </c>
      <c r="J12" s="48">
        <f t="shared" si="0"/>
        <v>1831733.263203897</v>
      </c>
      <c r="L12" s="47">
        <f t="shared" si="1"/>
        <v>1039345.1613666201</v>
      </c>
      <c r="M12" s="47">
        <f t="shared" si="2"/>
        <v>792388.10183727706</v>
      </c>
    </row>
    <row r="13" spans="1:13">
      <c r="A13" t="s">
        <v>495</v>
      </c>
      <c r="B13" t="s">
        <v>226</v>
      </c>
      <c r="C13" s="49" t="s">
        <v>1511</v>
      </c>
      <c r="D13" t="s">
        <v>1510</v>
      </c>
      <c r="E13" t="s">
        <v>1512</v>
      </c>
      <c r="F13" s="48">
        <v>0</v>
      </c>
      <c r="G13" s="48">
        <v>100880.47186663476</v>
      </c>
      <c r="H13" s="48">
        <v>0</v>
      </c>
      <c r="I13" s="48">
        <v>394549.09258889226</v>
      </c>
      <c r="J13" s="48">
        <f t="shared" si="0"/>
        <v>495429.564455527</v>
      </c>
      <c r="L13" s="47">
        <f t="shared" si="1"/>
        <v>495429.564455527</v>
      </c>
      <c r="M13" s="47">
        <f t="shared" si="2"/>
        <v>0</v>
      </c>
    </row>
    <row r="14" spans="1:13">
      <c r="A14" t="s">
        <v>495</v>
      </c>
      <c r="B14" t="s">
        <v>226</v>
      </c>
      <c r="C14" s="49" t="s">
        <v>215</v>
      </c>
      <c r="D14" t="s">
        <v>214</v>
      </c>
      <c r="E14" t="s">
        <v>3536</v>
      </c>
      <c r="F14" s="48">
        <v>0</v>
      </c>
      <c r="G14" s="48">
        <v>99440.615370456726</v>
      </c>
      <c r="H14" s="48">
        <v>0</v>
      </c>
      <c r="I14" s="48">
        <v>0</v>
      </c>
      <c r="J14" s="48">
        <f t="shared" si="0"/>
        <v>99440.615370456726</v>
      </c>
      <c r="L14" s="47">
        <f t="shared" si="1"/>
        <v>99440.615370456726</v>
      </c>
      <c r="M14" s="47">
        <f t="shared" si="2"/>
        <v>0</v>
      </c>
    </row>
    <row r="15" spans="1:13">
      <c r="A15" t="s">
        <v>495</v>
      </c>
      <c r="B15" t="s">
        <v>226</v>
      </c>
      <c r="C15" s="49" t="s">
        <v>788</v>
      </c>
      <c r="D15" t="s">
        <v>787</v>
      </c>
      <c r="E15" t="s">
        <v>3535</v>
      </c>
      <c r="F15" s="48">
        <v>0</v>
      </c>
      <c r="G15" s="48">
        <v>131713.12770317591</v>
      </c>
      <c r="H15" s="48">
        <v>0</v>
      </c>
      <c r="I15" s="48">
        <v>0</v>
      </c>
      <c r="J15" s="48">
        <f t="shared" si="0"/>
        <v>131713.12770317591</v>
      </c>
      <c r="L15" s="47">
        <f t="shared" si="1"/>
        <v>131713.12770317591</v>
      </c>
      <c r="M15" s="47">
        <f t="shared" si="2"/>
        <v>0</v>
      </c>
    </row>
    <row r="16" spans="1:13">
      <c r="A16" t="s">
        <v>495</v>
      </c>
      <c r="B16" t="s">
        <v>226</v>
      </c>
      <c r="C16" s="49" t="s">
        <v>1448</v>
      </c>
      <c r="D16" t="s">
        <v>1447</v>
      </c>
      <c r="E16" t="s">
        <v>3534</v>
      </c>
      <c r="F16" s="48">
        <v>0</v>
      </c>
      <c r="G16" s="48">
        <v>0</v>
      </c>
      <c r="H16" s="48">
        <v>0</v>
      </c>
      <c r="I16" s="48">
        <v>0</v>
      </c>
      <c r="J16" s="48">
        <f t="shared" si="0"/>
        <v>0</v>
      </c>
      <c r="L16" s="47">
        <f t="shared" si="1"/>
        <v>0</v>
      </c>
      <c r="M16" s="47">
        <f t="shared" si="2"/>
        <v>0</v>
      </c>
    </row>
    <row r="17" spans="1:13">
      <c r="A17" t="s">
        <v>495</v>
      </c>
      <c r="B17" t="s">
        <v>226</v>
      </c>
      <c r="C17" s="49" t="s">
        <v>104</v>
      </c>
      <c r="D17" t="s">
        <v>103</v>
      </c>
      <c r="E17" t="s">
        <v>3533</v>
      </c>
      <c r="F17" s="48">
        <v>0</v>
      </c>
      <c r="G17" s="48">
        <v>0</v>
      </c>
      <c r="H17" s="48">
        <v>0</v>
      </c>
      <c r="I17" s="48">
        <v>0</v>
      </c>
      <c r="J17" s="48">
        <f t="shared" si="0"/>
        <v>0</v>
      </c>
      <c r="L17" s="47">
        <f t="shared" si="1"/>
        <v>0</v>
      </c>
      <c r="M17" s="47">
        <f t="shared" si="2"/>
        <v>0</v>
      </c>
    </row>
    <row r="18" spans="1:13">
      <c r="A18" t="s">
        <v>495</v>
      </c>
      <c r="B18" t="s">
        <v>226</v>
      </c>
      <c r="C18" s="49" t="s">
        <v>1327</v>
      </c>
      <c r="D18" t="s">
        <v>1326</v>
      </c>
      <c r="E18" t="s">
        <v>3532</v>
      </c>
      <c r="F18" s="48">
        <v>9120858.605321303</v>
      </c>
      <c r="G18" s="48">
        <v>33031238.088451352</v>
      </c>
      <c r="H18" s="48">
        <v>5335885.8203370143</v>
      </c>
      <c r="I18" s="48">
        <v>13592120.449477172</v>
      </c>
      <c r="J18" s="48">
        <f t="shared" si="0"/>
        <v>61080102.963586845</v>
      </c>
      <c r="L18" s="47">
        <f t="shared" si="1"/>
        <v>46623358.537928522</v>
      </c>
      <c r="M18" s="47">
        <f t="shared" si="2"/>
        <v>14456744.425658317</v>
      </c>
    </row>
    <row r="19" spans="1:13">
      <c r="A19" t="s">
        <v>495</v>
      </c>
      <c r="B19" t="s">
        <v>226</v>
      </c>
      <c r="C19" s="49" t="s">
        <v>1215</v>
      </c>
      <c r="D19" t="s">
        <v>1214</v>
      </c>
      <c r="E19" t="s">
        <v>3531</v>
      </c>
      <c r="F19" s="48">
        <v>0</v>
      </c>
      <c r="G19" s="48">
        <v>0</v>
      </c>
      <c r="H19" s="48">
        <v>0</v>
      </c>
      <c r="I19" s="48">
        <v>0</v>
      </c>
      <c r="J19" s="48">
        <f t="shared" si="0"/>
        <v>0</v>
      </c>
      <c r="L19" s="47">
        <f t="shared" si="1"/>
        <v>0</v>
      </c>
      <c r="M19" s="47">
        <f t="shared" si="2"/>
        <v>0</v>
      </c>
    </row>
    <row r="20" spans="1:13">
      <c r="A20" t="s">
        <v>495</v>
      </c>
      <c r="B20" t="s">
        <v>226</v>
      </c>
      <c r="C20" s="49" t="s">
        <v>493</v>
      </c>
      <c r="D20" t="s">
        <v>492</v>
      </c>
      <c r="E20" t="s">
        <v>3530</v>
      </c>
      <c r="F20" s="48">
        <v>0</v>
      </c>
      <c r="G20" s="48">
        <v>0</v>
      </c>
      <c r="H20" s="48">
        <v>0</v>
      </c>
      <c r="I20" s="48">
        <v>0</v>
      </c>
      <c r="J20" s="48">
        <f t="shared" si="0"/>
        <v>0</v>
      </c>
      <c r="L20" s="47">
        <f t="shared" si="1"/>
        <v>0</v>
      </c>
      <c r="M20" s="47">
        <f t="shared" si="2"/>
        <v>0</v>
      </c>
    </row>
    <row r="21" spans="1:13">
      <c r="A21" t="s">
        <v>495</v>
      </c>
      <c r="B21" t="s">
        <v>226</v>
      </c>
      <c r="C21" s="49" t="s">
        <v>878</v>
      </c>
      <c r="D21" t="s">
        <v>877</v>
      </c>
      <c r="E21" t="s">
        <v>3529</v>
      </c>
      <c r="F21" s="48">
        <v>715362.98657466623</v>
      </c>
      <c r="G21" s="48">
        <v>3832622.4260222008</v>
      </c>
      <c r="H21" s="48">
        <v>584386.57257349102</v>
      </c>
      <c r="I21" s="48">
        <v>1659817.2806636279</v>
      </c>
      <c r="J21" s="48">
        <f t="shared" si="0"/>
        <v>6792189.2658339869</v>
      </c>
      <c r="L21" s="47">
        <f t="shared" si="1"/>
        <v>5492439.706685829</v>
      </c>
      <c r="M21" s="47">
        <f t="shared" si="2"/>
        <v>1299749.5591481572</v>
      </c>
    </row>
    <row r="22" spans="1:13">
      <c r="A22" t="s">
        <v>495</v>
      </c>
      <c r="B22" t="s">
        <v>226</v>
      </c>
      <c r="C22" s="49" t="s">
        <v>137</v>
      </c>
      <c r="D22" t="s">
        <v>136</v>
      </c>
      <c r="E22" t="s">
        <v>3528</v>
      </c>
      <c r="F22" s="48">
        <v>2509460.7371877669</v>
      </c>
      <c r="G22" s="48">
        <v>36570.730548287269</v>
      </c>
      <c r="H22" s="48">
        <v>878434.41222849255</v>
      </c>
      <c r="I22" s="48">
        <v>73826.286537891807</v>
      </c>
      <c r="J22" s="48">
        <f t="shared" si="0"/>
        <v>3498292.1665024385</v>
      </c>
      <c r="L22" s="47">
        <f t="shared" si="1"/>
        <v>110397.01708617908</v>
      </c>
      <c r="M22" s="47">
        <f t="shared" si="2"/>
        <v>3387895.1494162595</v>
      </c>
    </row>
    <row r="23" spans="1:13">
      <c r="A23" t="s">
        <v>495</v>
      </c>
      <c r="B23" t="s">
        <v>226</v>
      </c>
      <c r="C23" s="49" t="s">
        <v>337</v>
      </c>
      <c r="D23" t="s">
        <v>336</v>
      </c>
      <c r="E23" t="s">
        <v>3527</v>
      </c>
      <c r="F23" s="48">
        <v>0</v>
      </c>
      <c r="G23" s="48">
        <v>0</v>
      </c>
      <c r="H23" s="48">
        <v>0</v>
      </c>
      <c r="I23" s="48">
        <v>0</v>
      </c>
      <c r="J23" s="48">
        <f t="shared" si="0"/>
        <v>0</v>
      </c>
      <c r="L23" s="47">
        <f t="shared" si="1"/>
        <v>0</v>
      </c>
      <c r="M23" s="47">
        <f t="shared" si="2"/>
        <v>0</v>
      </c>
    </row>
    <row r="24" spans="1:13">
      <c r="A24" t="s">
        <v>495</v>
      </c>
      <c r="B24" t="s">
        <v>226</v>
      </c>
      <c r="C24" s="49" t="s">
        <v>2104</v>
      </c>
      <c r="D24" t="s">
        <v>2102</v>
      </c>
      <c r="E24" t="s">
        <v>2101</v>
      </c>
      <c r="F24" s="48">
        <v>21022.274154700808</v>
      </c>
      <c r="G24" s="48">
        <v>102367.61368727284</v>
      </c>
      <c r="H24" s="48">
        <v>124525.1559050143</v>
      </c>
      <c r="I24" s="48">
        <v>1397449.4774234816</v>
      </c>
      <c r="J24" s="48">
        <f t="shared" si="0"/>
        <v>1645364.5211704695</v>
      </c>
      <c r="L24" s="47">
        <f t="shared" si="1"/>
        <v>1499817.0911107545</v>
      </c>
      <c r="M24" s="47">
        <f t="shared" si="2"/>
        <v>145547.43005971512</v>
      </c>
    </row>
    <row r="25" spans="1:13">
      <c r="A25" t="s">
        <v>495</v>
      </c>
      <c r="B25" t="s">
        <v>226</v>
      </c>
      <c r="C25" s="49" t="s">
        <v>1534</v>
      </c>
      <c r="D25" t="s">
        <v>1533</v>
      </c>
      <c r="E25" t="s">
        <v>3526</v>
      </c>
      <c r="F25" s="48">
        <v>0</v>
      </c>
      <c r="G25" s="48">
        <v>0</v>
      </c>
      <c r="H25" s="48">
        <v>0</v>
      </c>
      <c r="I25" s="48">
        <v>0</v>
      </c>
      <c r="J25" s="48">
        <f t="shared" si="0"/>
        <v>0</v>
      </c>
      <c r="L25" s="47">
        <f t="shared" si="1"/>
        <v>0</v>
      </c>
      <c r="M25" s="47">
        <f t="shared" si="2"/>
        <v>0</v>
      </c>
    </row>
    <row r="26" spans="1:13">
      <c r="A26" t="s">
        <v>495</v>
      </c>
      <c r="B26" t="s">
        <v>226</v>
      </c>
      <c r="C26" s="49" t="s">
        <v>872</v>
      </c>
      <c r="D26" t="s">
        <v>871</v>
      </c>
      <c r="E26" t="s">
        <v>3525</v>
      </c>
      <c r="F26" s="48">
        <v>854281.83489774703</v>
      </c>
      <c r="G26" s="48">
        <v>0</v>
      </c>
      <c r="H26" s="48">
        <v>588433.80646865326</v>
      </c>
      <c r="I26" s="48">
        <v>10482.42598622273</v>
      </c>
      <c r="J26" s="48">
        <f t="shared" si="0"/>
        <v>1453198.067352623</v>
      </c>
      <c r="L26" s="47">
        <f t="shared" si="1"/>
        <v>10482.42598622273</v>
      </c>
      <c r="M26" s="47">
        <f t="shared" si="2"/>
        <v>1442715.6413664003</v>
      </c>
    </row>
    <row r="27" spans="1:13">
      <c r="A27" t="s">
        <v>495</v>
      </c>
      <c r="B27" t="s">
        <v>226</v>
      </c>
      <c r="C27" s="49" t="s">
        <v>1252</v>
      </c>
      <c r="D27" t="s">
        <v>1251</v>
      </c>
      <c r="E27" t="s">
        <v>3524</v>
      </c>
      <c r="F27" s="48">
        <v>1318984.1754219141</v>
      </c>
      <c r="G27" s="48">
        <v>4714963.1012712223</v>
      </c>
      <c r="H27" s="48">
        <v>861030.5961917172</v>
      </c>
      <c r="I27" s="48">
        <v>4049745.4006002457</v>
      </c>
      <c r="J27" s="48">
        <f t="shared" si="0"/>
        <v>10944723.2734851</v>
      </c>
      <c r="L27" s="47">
        <f t="shared" si="1"/>
        <v>8764708.5018714685</v>
      </c>
      <c r="M27" s="47">
        <f t="shared" si="2"/>
        <v>2180014.7716136314</v>
      </c>
    </row>
    <row r="28" spans="1:13">
      <c r="A28" t="s">
        <v>495</v>
      </c>
      <c r="B28" t="s">
        <v>226</v>
      </c>
      <c r="C28" s="49" t="s">
        <v>3523</v>
      </c>
      <c r="D28" t="s">
        <v>3522</v>
      </c>
      <c r="E28" t="s">
        <v>3521</v>
      </c>
      <c r="F28" s="48">
        <v>0</v>
      </c>
      <c r="G28" s="48">
        <v>0</v>
      </c>
      <c r="H28" s="48">
        <v>0</v>
      </c>
      <c r="I28" s="48">
        <v>0</v>
      </c>
      <c r="J28" s="48">
        <f t="shared" si="0"/>
        <v>0</v>
      </c>
      <c r="L28" s="47">
        <f t="shared" si="1"/>
        <v>0</v>
      </c>
      <c r="M28" s="47">
        <f t="shared" si="2"/>
        <v>0</v>
      </c>
    </row>
    <row r="29" spans="1:13">
      <c r="A29" t="s">
        <v>495</v>
      </c>
      <c r="B29" t="s">
        <v>1529</v>
      </c>
      <c r="C29" s="49" t="s">
        <v>875</v>
      </c>
      <c r="D29" t="s">
        <v>874</v>
      </c>
      <c r="E29" t="s">
        <v>3520</v>
      </c>
      <c r="F29" s="48">
        <v>1567385.1388529444</v>
      </c>
      <c r="G29" s="48">
        <v>739494.16837955196</v>
      </c>
      <c r="H29" s="48">
        <v>513182.67397317832</v>
      </c>
      <c r="I29" s="48">
        <v>441378.30798878084</v>
      </c>
      <c r="J29" s="48">
        <f t="shared" si="0"/>
        <v>3261440.2891944558</v>
      </c>
      <c r="L29" s="47">
        <f t="shared" si="1"/>
        <v>1180872.4763683327</v>
      </c>
      <c r="M29" s="47">
        <f t="shared" si="2"/>
        <v>2080567.8128261226</v>
      </c>
    </row>
    <row r="30" spans="1:13">
      <c r="A30" t="s">
        <v>495</v>
      </c>
      <c r="B30" t="s">
        <v>1620</v>
      </c>
      <c r="C30" s="49" t="s">
        <v>842</v>
      </c>
      <c r="D30" t="s">
        <v>841</v>
      </c>
      <c r="E30" t="s">
        <v>843</v>
      </c>
      <c r="F30" s="48">
        <v>1065940.0683502916</v>
      </c>
      <c r="G30" s="48">
        <v>263558.59581495257</v>
      </c>
      <c r="H30" s="48">
        <v>156327.66645256983</v>
      </c>
      <c r="I30" s="48">
        <v>46316.629083786982</v>
      </c>
      <c r="J30" s="48">
        <f t="shared" si="0"/>
        <v>1532142.9597016012</v>
      </c>
      <c r="L30" s="47">
        <f t="shared" si="1"/>
        <v>309875.22489873954</v>
      </c>
      <c r="M30" s="47">
        <f t="shared" si="2"/>
        <v>1222267.7348028615</v>
      </c>
    </row>
    <row r="31" spans="1:13">
      <c r="A31" t="s">
        <v>495</v>
      </c>
      <c r="B31" t="s">
        <v>1620</v>
      </c>
      <c r="C31" s="49" t="s">
        <v>1192</v>
      </c>
      <c r="D31" t="s">
        <v>1191</v>
      </c>
      <c r="E31" t="s">
        <v>3519</v>
      </c>
      <c r="F31" s="48">
        <v>777567.40122445219</v>
      </c>
      <c r="G31" s="48">
        <v>214972.86933398721</v>
      </c>
      <c r="H31" s="48">
        <v>174360.81767656381</v>
      </c>
      <c r="I31" s="48">
        <v>170583.0786498251</v>
      </c>
      <c r="J31" s="48">
        <f t="shared" si="0"/>
        <v>1337484.1668848284</v>
      </c>
      <c r="L31" s="47">
        <f t="shared" si="1"/>
        <v>385555.94798381231</v>
      </c>
      <c r="M31" s="47">
        <f t="shared" si="2"/>
        <v>951928.21890101605</v>
      </c>
    </row>
    <row r="32" spans="1:13">
      <c r="A32" t="s">
        <v>495</v>
      </c>
      <c r="B32" t="s">
        <v>1667</v>
      </c>
      <c r="C32" s="49" t="s">
        <v>1225</v>
      </c>
      <c r="D32" t="s">
        <v>1224</v>
      </c>
      <c r="E32" t="s">
        <v>3518</v>
      </c>
      <c r="F32" s="48">
        <v>17966156.309300143</v>
      </c>
      <c r="G32" s="48">
        <v>31213959.355894789</v>
      </c>
      <c r="H32" s="48">
        <v>11748176.042500038</v>
      </c>
      <c r="I32" s="48">
        <v>15898289.69517649</v>
      </c>
      <c r="J32" s="48">
        <f t="shared" si="0"/>
        <v>76826581.40287146</v>
      </c>
      <c r="L32" s="47">
        <f t="shared" si="1"/>
        <v>47112249.051071279</v>
      </c>
      <c r="M32" s="47">
        <f t="shared" si="2"/>
        <v>29714332.351800181</v>
      </c>
    </row>
    <row r="33" spans="1:13">
      <c r="A33" t="s">
        <v>227</v>
      </c>
      <c r="B33" t="s">
        <v>1824</v>
      </c>
      <c r="C33" s="49" t="s">
        <v>59</v>
      </c>
      <c r="D33" t="s">
        <v>58</v>
      </c>
      <c r="E33" t="s">
        <v>3517</v>
      </c>
      <c r="F33" s="48">
        <v>152904195.55791757</v>
      </c>
      <c r="G33" s="48">
        <v>126770006.87066226</v>
      </c>
      <c r="H33" s="48">
        <v>299993.15132505534</v>
      </c>
      <c r="I33" s="48">
        <v>487169.68193070119</v>
      </c>
      <c r="J33" s="48">
        <f t="shared" si="0"/>
        <v>280461365.26183558</v>
      </c>
      <c r="L33" s="47">
        <f t="shared" si="1"/>
        <v>127257176.55259296</v>
      </c>
      <c r="M33" s="47">
        <f t="shared" si="2"/>
        <v>153204188.70924261</v>
      </c>
    </row>
    <row r="34" spans="1:13">
      <c r="A34" t="s">
        <v>227</v>
      </c>
      <c r="B34" t="s">
        <v>1824</v>
      </c>
      <c r="C34" s="49" t="s">
        <v>953</v>
      </c>
      <c r="D34" t="s">
        <v>952</v>
      </c>
      <c r="E34" t="s">
        <v>3516</v>
      </c>
      <c r="F34" s="48">
        <v>261386.01936487548</v>
      </c>
      <c r="G34" s="48">
        <v>5436428.0974585889</v>
      </c>
      <c r="H34" s="48">
        <v>0</v>
      </c>
      <c r="I34" s="48">
        <v>0</v>
      </c>
      <c r="J34" s="48">
        <f t="shared" si="0"/>
        <v>5697814.1168234646</v>
      </c>
      <c r="L34" s="47">
        <f t="shared" si="1"/>
        <v>5436428.0974585889</v>
      </c>
      <c r="M34" s="47">
        <f t="shared" si="2"/>
        <v>261386.01936487548</v>
      </c>
    </row>
    <row r="35" spans="1:13">
      <c r="A35" t="s">
        <v>227</v>
      </c>
      <c r="B35" t="s">
        <v>1824</v>
      </c>
      <c r="C35" s="49" t="s">
        <v>62</v>
      </c>
      <c r="D35" t="s">
        <v>61</v>
      </c>
      <c r="E35" t="s">
        <v>3515</v>
      </c>
      <c r="F35" s="48">
        <v>40671972.647209562</v>
      </c>
      <c r="G35" s="48">
        <v>7307566.5489718737</v>
      </c>
      <c r="H35" s="48">
        <v>8645.0447658013054</v>
      </c>
      <c r="I35" s="48">
        <v>0</v>
      </c>
      <c r="J35" s="48">
        <f t="shared" si="0"/>
        <v>47988184.240947239</v>
      </c>
      <c r="L35" s="47">
        <f t="shared" si="1"/>
        <v>7307566.5489718737</v>
      </c>
      <c r="M35" s="47">
        <f t="shared" si="2"/>
        <v>40680617.691975363</v>
      </c>
    </row>
    <row r="36" spans="1:13">
      <c r="A36" t="s">
        <v>227</v>
      </c>
      <c r="B36" t="s">
        <v>1824</v>
      </c>
      <c r="C36" s="49" t="s">
        <v>442</v>
      </c>
      <c r="D36" t="s">
        <v>441</v>
      </c>
      <c r="E36" t="s">
        <v>3514</v>
      </c>
      <c r="F36" s="48">
        <v>1448550.6186431199</v>
      </c>
      <c r="G36" s="48">
        <v>3311796.5928696836</v>
      </c>
      <c r="H36" s="48">
        <v>1719.225656325304</v>
      </c>
      <c r="I36" s="48">
        <v>34.629702232413301</v>
      </c>
      <c r="J36" s="48">
        <f t="shared" si="0"/>
        <v>4762101.0668713618</v>
      </c>
      <c r="L36" s="47">
        <f t="shared" si="1"/>
        <v>3311831.2225719159</v>
      </c>
      <c r="M36" s="47">
        <f t="shared" si="2"/>
        <v>1450269.8442994452</v>
      </c>
    </row>
    <row r="37" spans="1:13">
      <c r="A37" t="s">
        <v>227</v>
      </c>
      <c r="B37" t="s">
        <v>3066</v>
      </c>
      <c r="C37" s="49" t="s">
        <v>1285</v>
      </c>
      <c r="D37" t="s">
        <v>1284</v>
      </c>
      <c r="E37" t="s">
        <v>3513</v>
      </c>
      <c r="F37" s="48">
        <v>398400.75517879258</v>
      </c>
      <c r="G37" s="48">
        <v>1197625.4770155645</v>
      </c>
      <c r="H37" s="48">
        <v>0</v>
      </c>
      <c r="I37" s="48">
        <v>0</v>
      </c>
      <c r="J37" s="48">
        <f t="shared" si="0"/>
        <v>1596026.2321943571</v>
      </c>
      <c r="L37" s="47">
        <f t="shared" si="1"/>
        <v>1197625.4770155645</v>
      </c>
      <c r="M37" s="47">
        <f t="shared" si="2"/>
        <v>398400.75517879258</v>
      </c>
    </row>
    <row r="38" spans="1:13">
      <c r="A38" t="s">
        <v>227</v>
      </c>
      <c r="B38" t="s">
        <v>3066</v>
      </c>
      <c r="C38" s="49" t="s">
        <v>1354</v>
      </c>
      <c r="D38" t="s">
        <v>1353</v>
      </c>
      <c r="E38" t="s">
        <v>3512</v>
      </c>
      <c r="F38" s="48">
        <v>0</v>
      </c>
      <c r="G38" s="48">
        <v>0</v>
      </c>
      <c r="H38" s="48">
        <v>0</v>
      </c>
      <c r="I38" s="48">
        <v>0</v>
      </c>
      <c r="J38" s="48">
        <f t="shared" si="0"/>
        <v>0</v>
      </c>
      <c r="L38" s="47">
        <f t="shared" si="1"/>
        <v>0</v>
      </c>
      <c r="M38" s="47">
        <f t="shared" si="2"/>
        <v>0</v>
      </c>
    </row>
    <row r="39" spans="1:13">
      <c r="A39" t="s">
        <v>227</v>
      </c>
      <c r="B39" t="s">
        <v>3066</v>
      </c>
      <c r="C39" s="49" t="s">
        <v>1261</v>
      </c>
      <c r="D39" t="s">
        <v>1260</v>
      </c>
      <c r="E39" t="s">
        <v>3511</v>
      </c>
      <c r="F39" s="48">
        <v>767166.39434872253</v>
      </c>
      <c r="G39" s="48">
        <v>3096693.7385737025</v>
      </c>
      <c r="H39" s="48">
        <v>0</v>
      </c>
      <c r="I39" s="48">
        <v>0</v>
      </c>
      <c r="J39" s="48">
        <f t="shared" si="0"/>
        <v>3863860.1329224249</v>
      </c>
      <c r="L39" s="47">
        <f t="shared" si="1"/>
        <v>3096693.7385737025</v>
      </c>
      <c r="M39" s="47">
        <f t="shared" si="2"/>
        <v>767166.39434872253</v>
      </c>
    </row>
    <row r="40" spans="1:13">
      <c r="A40" t="s">
        <v>227</v>
      </c>
      <c r="B40" t="s">
        <v>3066</v>
      </c>
      <c r="C40" s="49" t="s">
        <v>1270</v>
      </c>
      <c r="D40" t="s">
        <v>1269</v>
      </c>
      <c r="E40" t="s">
        <v>3510</v>
      </c>
      <c r="F40" s="48">
        <v>4539.3385755620593</v>
      </c>
      <c r="G40" s="48">
        <v>41319.796431018018</v>
      </c>
      <c r="H40" s="48">
        <v>0</v>
      </c>
      <c r="I40" s="48">
        <v>0</v>
      </c>
      <c r="J40" s="48">
        <f t="shared" si="0"/>
        <v>45859.13500658008</v>
      </c>
      <c r="L40" s="47">
        <f t="shared" si="1"/>
        <v>41319.796431018018</v>
      </c>
      <c r="M40" s="47">
        <f t="shared" si="2"/>
        <v>4539.3385755620593</v>
      </c>
    </row>
    <row r="41" spans="1:13">
      <c r="A41" t="s">
        <v>227</v>
      </c>
      <c r="B41" t="s">
        <v>3066</v>
      </c>
      <c r="C41" s="49" t="s">
        <v>1490</v>
      </c>
      <c r="D41" t="s">
        <v>1489</v>
      </c>
      <c r="E41" t="s">
        <v>3509</v>
      </c>
      <c r="F41" s="48">
        <v>0</v>
      </c>
      <c r="G41" s="48">
        <v>0</v>
      </c>
      <c r="H41" s="48">
        <v>0</v>
      </c>
      <c r="I41" s="48">
        <v>0</v>
      </c>
      <c r="J41" s="48">
        <f t="shared" si="0"/>
        <v>0</v>
      </c>
      <c r="L41" s="47">
        <f t="shared" si="1"/>
        <v>0</v>
      </c>
      <c r="M41" s="47">
        <f t="shared" si="2"/>
        <v>0</v>
      </c>
    </row>
    <row r="42" spans="1:13">
      <c r="A42" t="s">
        <v>227</v>
      </c>
      <c r="B42" t="s">
        <v>3066</v>
      </c>
      <c r="C42" s="49" t="s">
        <v>1279</v>
      </c>
      <c r="D42" t="s">
        <v>1278</v>
      </c>
      <c r="E42" t="s">
        <v>3508</v>
      </c>
      <c r="F42" s="48">
        <v>554.49373410752662</v>
      </c>
      <c r="G42" s="48">
        <v>283419.06402643549</v>
      </c>
      <c r="H42" s="48">
        <v>0</v>
      </c>
      <c r="I42" s="48">
        <v>0</v>
      </c>
      <c r="J42" s="48">
        <f t="shared" si="0"/>
        <v>283973.55776054302</v>
      </c>
      <c r="L42" s="47">
        <f t="shared" si="1"/>
        <v>283419.06402643549</v>
      </c>
      <c r="M42" s="47">
        <f t="shared" si="2"/>
        <v>554.49373410752662</v>
      </c>
    </row>
    <row r="43" spans="1:13">
      <c r="A43" t="s">
        <v>227</v>
      </c>
      <c r="B43" t="s">
        <v>3066</v>
      </c>
      <c r="C43" s="49" t="s">
        <v>1276</v>
      </c>
      <c r="D43" t="s">
        <v>1275</v>
      </c>
      <c r="E43" t="s">
        <v>3507</v>
      </c>
      <c r="F43" s="48">
        <v>367.57395338489982</v>
      </c>
      <c r="G43" s="48">
        <v>105498.36925689485</v>
      </c>
      <c r="H43" s="48">
        <v>0</v>
      </c>
      <c r="I43" s="48">
        <v>0</v>
      </c>
      <c r="J43" s="48">
        <f t="shared" si="0"/>
        <v>105865.94321027974</v>
      </c>
      <c r="L43" s="47">
        <f t="shared" si="1"/>
        <v>105498.36925689485</v>
      </c>
      <c r="M43" s="47">
        <f t="shared" si="2"/>
        <v>367.57395338489982</v>
      </c>
    </row>
    <row r="44" spans="1:13">
      <c r="A44" t="s">
        <v>227</v>
      </c>
      <c r="B44" t="s">
        <v>1662</v>
      </c>
      <c r="C44" s="49" t="s">
        <v>773</v>
      </c>
      <c r="D44" t="s">
        <v>772</v>
      </c>
      <c r="E44" t="s">
        <v>3506</v>
      </c>
      <c r="F44" s="48">
        <v>2176388.6874305471</v>
      </c>
      <c r="G44" s="48">
        <v>3989027.244180874</v>
      </c>
      <c r="H44" s="48">
        <v>1121041.4317880373</v>
      </c>
      <c r="I44" s="48">
        <v>1282464.808648075</v>
      </c>
      <c r="J44" s="48">
        <f t="shared" si="0"/>
        <v>8568922.1720475331</v>
      </c>
      <c r="L44" s="47">
        <f t="shared" si="1"/>
        <v>5271492.0528289489</v>
      </c>
      <c r="M44" s="47">
        <f t="shared" si="2"/>
        <v>3297430.1192185842</v>
      </c>
    </row>
    <row r="45" spans="1:13">
      <c r="A45" t="s">
        <v>227</v>
      </c>
      <c r="B45" t="s">
        <v>226</v>
      </c>
      <c r="C45" s="49" t="s">
        <v>3505</v>
      </c>
      <c r="D45" t="e">
        <v>#N/A</v>
      </c>
      <c r="E45" t="s">
        <v>2858</v>
      </c>
      <c r="F45" s="48">
        <v>0</v>
      </c>
      <c r="G45" s="48">
        <v>0</v>
      </c>
      <c r="H45" s="48">
        <v>0</v>
      </c>
      <c r="I45" s="48">
        <v>0</v>
      </c>
      <c r="J45" s="48">
        <f t="shared" si="0"/>
        <v>0</v>
      </c>
      <c r="L45" s="47">
        <f t="shared" si="1"/>
        <v>0</v>
      </c>
      <c r="M45" s="47">
        <f t="shared" si="2"/>
        <v>0</v>
      </c>
    </row>
    <row r="46" spans="1:13">
      <c r="A46" t="s">
        <v>227</v>
      </c>
      <c r="B46" t="s">
        <v>226</v>
      </c>
      <c r="C46" s="49" t="s">
        <v>2110</v>
      </c>
      <c r="D46" t="s">
        <v>2108</v>
      </c>
      <c r="E46" t="s">
        <v>2107</v>
      </c>
      <c r="F46" s="48">
        <v>0</v>
      </c>
      <c r="G46" s="48">
        <v>0</v>
      </c>
      <c r="H46" s="48">
        <v>0</v>
      </c>
      <c r="I46" s="48">
        <v>0</v>
      </c>
      <c r="J46" s="48">
        <f t="shared" si="0"/>
        <v>0</v>
      </c>
      <c r="L46" s="47">
        <f t="shared" si="1"/>
        <v>0</v>
      </c>
      <c r="M46" s="47">
        <f t="shared" si="2"/>
        <v>0</v>
      </c>
    </row>
    <row r="47" spans="1:13">
      <c r="A47" t="s">
        <v>227</v>
      </c>
      <c r="B47" t="s">
        <v>226</v>
      </c>
      <c r="C47" s="49" t="s">
        <v>272</v>
      </c>
      <c r="D47" t="s">
        <v>271</v>
      </c>
      <c r="E47" t="s">
        <v>3504</v>
      </c>
      <c r="F47" s="48">
        <v>533750.58141342294</v>
      </c>
      <c r="G47" s="48">
        <v>3182577.6453417903</v>
      </c>
      <c r="H47" s="48">
        <v>752852.43483335886</v>
      </c>
      <c r="I47" s="48">
        <v>1355051.4527596084</v>
      </c>
      <c r="J47" s="48">
        <f t="shared" si="0"/>
        <v>5824232.1143481806</v>
      </c>
      <c r="L47" s="47">
        <f t="shared" si="1"/>
        <v>4537629.0981013989</v>
      </c>
      <c r="M47" s="47">
        <f t="shared" si="2"/>
        <v>1286603.0162467817</v>
      </c>
    </row>
    <row r="48" spans="1:13">
      <c r="A48" t="s">
        <v>227</v>
      </c>
      <c r="B48" t="s">
        <v>226</v>
      </c>
      <c r="C48" s="49" t="s">
        <v>1546</v>
      </c>
      <c r="D48" t="s">
        <v>1545</v>
      </c>
      <c r="E48" t="s">
        <v>3503</v>
      </c>
      <c r="F48" s="48">
        <v>0</v>
      </c>
      <c r="G48" s="48">
        <v>0</v>
      </c>
      <c r="H48" s="48">
        <v>0</v>
      </c>
      <c r="I48" s="48">
        <v>0</v>
      </c>
      <c r="J48" s="48">
        <f t="shared" si="0"/>
        <v>0</v>
      </c>
      <c r="L48" s="47">
        <f t="shared" si="1"/>
        <v>0</v>
      </c>
      <c r="M48" s="47">
        <f t="shared" si="2"/>
        <v>0</v>
      </c>
    </row>
    <row r="49" spans="1:13">
      <c r="A49" t="s">
        <v>227</v>
      </c>
      <c r="B49" t="s">
        <v>226</v>
      </c>
      <c r="C49" s="49" t="s">
        <v>1396</v>
      </c>
      <c r="D49" t="s">
        <v>1710</v>
      </c>
      <c r="E49" t="s">
        <v>3502</v>
      </c>
      <c r="F49" s="48">
        <v>0</v>
      </c>
      <c r="G49" s="48">
        <v>0</v>
      </c>
      <c r="H49" s="48">
        <v>0</v>
      </c>
      <c r="I49" s="48">
        <v>0</v>
      </c>
      <c r="J49" s="48">
        <f t="shared" si="0"/>
        <v>0</v>
      </c>
      <c r="L49" s="47">
        <f t="shared" si="1"/>
        <v>0</v>
      </c>
      <c r="M49" s="47">
        <f t="shared" si="2"/>
        <v>0</v>
      </c>
    </row>
    <row r="50" spans="1:13">
      <c r="A50" t="s">
        <v>227</v>
      </c>
      <c r="B50" t="s">
        <v>226</v>
      </c>
      <c r="C50" s="49" t="s">
        <v>385</v>
      </c>
      <c r="D50" t="s">
        <v>384</v>
      </c>
      <c r="E50" t="s">
        <v>3501</v>
      </c>
      <c r="F50" s="48">
        <v>0</v>
      </c>
      <c r="G50" s="48">
        <v>0</v>
      </c>
      <c r="H50" s="48">
        <v>0</v>
      </c>
      <c r="I50" s="48">
        <v>0</v>
      </c>
      <c r="J50" s="48">
        <f t="shared" si="0"/>
        <v>0</v>
      </c>
      <c r="L50" s="47">
        <f t="shared" si="1"/>
        <v>0</v>
      </c>
      <c r="M50" s="47">
        <f t="shared" si="2"/>
        <v>0</v>
      </c>
    </row>
    <row r="51" spans="1:13">
      <c r="A51" t="s">
        <v>227</v>
      </c>
      <c r="B51" t="s">
        <v>226</v>
      </c>
      <c r="C51" s="49" t="s">
        <v>986</v>
      </c>
      <c r="D51" t="s">
        <v>985</v>
      </c>
      <c r="E51" t="s">
        <v>3500</v>
      </c>
      <c r="F51" s="48">
        <v>1720603.1688372649</v>
      </c>
      <c r="G51" s="48">
        <v>2283437.1169198486</v>
      </c>
      <c r="H51" s="48">
        <v>1490080.3500019803</v>
      </c>
      <c r="I51" s="48">
        <v>4254397.4040734107</v>
      </c>
      <c r="J51" s="48">
        <f t="shared" si="0"/>
        <v>9748518.0398325045</v>
      </c>
      <c r="L51" s="47">
        <f t="shared" si="1"/>
        <v>6537834.5209932588</v>
      </c>
      <c r="M51" s="47">
        <f t="shared" si="2"/>
        <v>3210683.5188392452</v>
      </c>
    </row>
    <row r="52" spans="1:13">
      <c r="A52" t="s">
        <v>227</v>
      </c>
      <c r="B52" t="s">
        <v>226</v>
      </c>
      <c r="C52" s="49" t="s">
        <v>38</v>
      </c>
      <c r="D52" t="s">
        <v>37</v>
      </c>
      <c r="E52" t="s">
        <v>3499</v>
      </c>
      <c r="F52" s="48">
        <v>193929.31637571959</v>
      </c>
      <c r="G52" s="48">
        <v>1308714.1014290377</v>
      </c>
      <c r="H52" s="48">
        <v>104115.07832755425</v>
      </c>
      <c r="I52" s="48">
        <v>188667.95364627853</v>
      </c>
      <c r="J52" s="48">
        <f t="shared" si="0"/>
        <v>1795426.4497785901</v>
      </c>
      <c r="L52" s="47">
        <f t="shared" si="1"/>
        <v>1497382.0550753162</v>
      </c>
      <c r="M52" s="47">
        <f t="shared" si="2"/>
        <v>298044.39470327384</v>
      </c>
    </row>
    <row r="53" spans="1:13">
      <c r="A53" t="s">
        <v>227</v>
      </c>
      <c r="B53" t="s">
        <v>226</v>
      </c>
      <c r="C53" s="49" t="s">
        <v>1457</v>
      </c>
      <c r="D53" t="s">
        <v>1456</v>
      </c>
      <c r="E53" t="s">
        <v>3498</v>
      </c>
      <c r="F53" s="48">
        <v>0</v>
      </c>
      <c r="G53" s="48">
        <v>0</v>
      </c>
      <c r="H53" s="48">
        <v>0</v>
      </c>
      <c r="I53" s="48">
        <v>225040.76323856658</v>
      </c>
      <c r="J53" s="48">
        <f t="shared" si="0"/>
        <v>225040.76323856658</v>
      </c>
      <c r="L53" s="47">
        <f t="shared" si="1"/>
        <v>225040.76323856658</v>
      </c>
      <c r="M53" s="47">
        <f t="shared" si="2"/>
        <v>0</v>
      </c>
    </row>
    <row r="54" spans="1:13">
      <c r="A54" t="s">
        <v>227</v>
      </c>
      <c r="B54" t="s">
        <v>226</v>
      </c>
      <c r="C54" s="49" t="s">
        <v>382</v>
      </c>
      <c r="D54" t="s">
        <v>381</v>
      </c>
      <c r="E54" t="s">
        <v>3497</v>
      </c>
      <c r="F54" s="48">
        <v>0</v>
      </c>
      <c r="G54" s="48">
        <v>0</v>
      </c>
      <c r="H54" s="48">
        <v>0</v>
      </c>
      <c r="I54" s="48">
        <v>0</v>
      </c>
      <c r="J54" s="48">
        <f t="shared" si="0"/>
        <v>0</v>
      </c>
      <c r="L54" s="47">
        <f t="shared" si="1"/>
        <v>0</v>
      </c>
      <c r="M54" s="47">
        <f t="shared" si="2"/>
        <v>0</v>
      </c>
    </row>
    <row r="55" spans="1:13">
      <c r="A55" t="s">
        <v>227</v>
      </c>
      <c r="B55" t="s">
        <v>226</v>
      </c>
      <c r="C55" s="49" t="s">
        <v>794</v>
      </c>
      <c r="D55" t="s">
        <v>793</v>
      </c>
      <c r="E55" t="s">
        <v>3496</v>
      </c>
      <c r="F55" s="48">
        <v>1241586.6179416843</v>
      </c>
      <c r="G55" s="48">
        <v>3125682.1111975512</v>
      </c>
      <c r="H55" s="48">
        <v>509570.79451096716</v>
      </c>
      <c r="I55" s="48">
        <v>984946.41537176876</v>
      </c>
      <c r="J55" s="48">
        <f t="shared" si="0"/>
        <v>5861785.939021972</v>
      </c>
      <c r="L55" s="47">
        <f t="shared" si="1"/>
        <v>4110628.5265693199</v>
      </c>
      <c r="M55" s="47">
        <f t="shared" si="2"/>
        <v>1751157.4124526514</v>
      </c>
    </row>
    <row r="56" spans="1:13">
      <c r="A56" t="s">
        <v>227</v>
      </c>
      <c r="B56" t="s">
        <v>226</v>
      </c>
      <c r="C56" s="49" t="s">
        <v>1147</v>
      </c>
      <c r="D56" t="s">
        <v>1146</v>
      </c>
      <c r="E56" t="s">
        <v>1148</v>
      </c>
      <c r="F56" s="48">
        <v>8938.8246750786857</v>
      </c>
      <c r="G56" s="48">
        <v>0</v>
      </c>
      <c r="H56" s="48">
        <v>987.39054526553946</v>
      </c>
      <c r="I56" s="48">
        <v>0</v>
      </c>
      <c r="J56" s="48">
        <f t="shared" si="0"/>
        <v>9926.2152203442256</v>
      </c>
      <c r="L56" s="47">
        <f t="shared" si="1"/>
        <v>0</v>
      </c>
      <c r="M56" s="47">
        <f t="shared" si="2"/>
        <v>9926.2152203442256</v>
      </c>
    </row>
    <row r="57" spans="1:13">
      <c r="A57" t="s">
        <v>227</v>
      </c>
      <c r="B57" t="s">
        <v>226</v>
      </c>
      <c r="C57" s="49" t="s">
        <v>439</v>
      </c>
      <c r="D57" t="s">
        <v>438</v>
      </c>
      <c r="E57" t="s">
        <v>3495</v>
      </c>
      <c r="F57" s="48">
        <v>343993.33001274237</v>
      </c>
      <c r="G57" s="48">
        <v>35991.056442539208</v>
      </c>
      <c r="H57" s="48">
        <v>455693.3062354445</v>
      </c>
      <c r="I57" s="48">
        <v>825562.13723531179</v>
      </c>
      <c r="J57" s="48">
        <f t="shared" si="0"/>
        <v>1661239.8299260379</v>
      </c>
      <c r="L57" s="47">
        <f t="shared" si="1"/>
        <v>861553.193677851</v>
      </c>
      <c r="M57" s="47">
        <f t="shared" si="2"/>
        <v>799686.63624818693</v>
      </c>
    </row>
    <row r="58" spans="1:13">
      <c r="A58" t="s">
        <v>227</v>
      </c>
      <c r="B58" t="s">
        <v>226</v>
      </c>
      <c r="C58" s="49" t="s">
        <v>527</v>
      </c>
      <c r="D58" t="s">
        <v>526</v>
      </c>
      <c r="E58" t="s">
        <v>2617</v>
      </c>
      <c r="F58" s="48">
        <v>485079.86701582838</v>
      </c>
      <c r="G58" s="48">
        <v>1009108.4329065585</v>
      </c>
      <c r="H58" s="48">
        <v>292496.91827876249</v>
      </c>
      <c r="I58" s="48">
        <v>355544.29462374101</v>
      </c>
      <c r="J58" s="48">
        <f t="shared" si="0"/>
        <v>2142229.5128248902</v>
      </c>
      <c r="L58" s="47">
        <f t="shared" si="1"/>
        <v>1364652.7275302995</v>
      </c>
      <c r="M58" s="47">
        <f t="shared" si="2"/>
        <v>777576.78529459087</v>
      </c>
    </row>
    <row r="59" spans="1:13">
      <c r="A59" t="s">
        <v>227</v>
      </c>
      <c r="B59" t="s">
        <v>226</v>
      </c>
      <c r="C59" s="49" t="s">
        <v>887</v>
      </c>
      <c r="D59" t="s">
        <v>886</v>
      </c>
      <c r="E59" t="s">
        <v>3494</v>
      </c>
      <c r="F59" s="48">
        <v>1255891.3577159212</v>
      </c>
      <c r="G59" s="48">
        <v>3991013.7012728644</v>
      </c>
      <c r="H59" s="48">
        <v>1514809.0803280901</v>
      </c>
      <c r="I59" s="48">
        <v>5444893.7933740448</v>
      </c>
      <c r="J59" s="48">
        <f t="shared" si="0"/>
        <v>12206607.93269092</v>
      </c>
      <c r="L59" s="47">
        <f t="shared" si="1"/>
        <v>9435907.4946469087</v>
      </c>
      <c r="M59" s="47">
        <f t="shared" si="2"/>
        <v>2770700.4380440116</v>
      </c>
    </row>
    <row r="60" spans="1:13">
      <c r="A60" t="s">
        <v>227</v>
      </c>
      <c r="B60" t="s">
        <v>226</v>
      </c>
      <c r="C60" s="49" t="s">
        <v>1406</v>
      </c>
      <c r="D60" t="s">
        <v>1405</v>
      </c>
      <c r="E60" t="s">
        <v>3493</v>
      </c>
      <c r="F60" s="48">
        <v>0</v>
      </c>
      <c r="G60" s="48">
        <v>0</v>
      </c>
      <c r="H60" s="48">
        <v>145.43532090765507</v>
      </c>
      <c r="I60" s="48">
        <v>0</v>
      </c>
      <c r="J60" s="48">
        <f t="shared" si="0"/>
        <v>145.43532090765507</v>
      </c>
      <c r="L60" s="47">
        <f t="shared" si="1"/>
        <v>0</v>
      </c>
      <c r="M60" s="47">
        <f t="shared" si="2"/>
        <v>145.43532090765507</v>
      </c>
    </row>
    <row r="61" spans="1:13">
      <c r="A61" t="s">
        <v>227</v>
      </c>
      <c r="B61" t="s">
        <v>226</v>
      </c>
      <c r="C61" s="49" t="s">
        <v>983</v>
      </c>
      <c r="D61" t="s">
        <v>982</v>
      </c>
      <c r="E61" t="s">
        <v>984</v>
      </c>
      <c r="F61" s="48">
        <v>64239.024703958981</v>
      </c>
      <c r="G61" s="48">
        <v>0</v>
      </c>
      <c r="H61" s="48">
        <v>894.65613458409098</v>
      </c>
      <c r="I61" s="48">
        <v>0</v>
      </c>
      <c r="J61" s="48">
        <f t="shared" si="0"/>
        <v>65133.68083854307</v>
      </c>
      <c r="L61" s="47">
        <f t="shared" si="1"/>
        <v>0</v>
      </c>
      <c r="M61" s="47">
        <f t="shared" si="2"/>
        <v>65133.68083854307</v>
      </c>
    </row>
    <row r="62" spans="1:13">
      <c r="A62" t="s">
        <v>227</v>
      </c>
      <c r="B62" t="s">
        <v>226</v>
      </c>
      <c r="C62" s="49" t="s">
        <v>2394</v>
      </c>
      <c r="D62" t="s">
        <v>2392</v>
      </c>
      <c r="E62" t="s">
        <v>2391</v>
      </c>
      <c r="F62" s="48">
        <v>301630.83713309397</v>
      </c>
      <c r="G62" s="48">
        <v>7846.8912135484834</v>
      </c>
      <c r="H62" s="48">
        <v>0</v>
      </c>
      <c r="I62" s="48">
        <v>0</v>
      </c>
      <c r="J62" s="48">
        <f t="shared" si="0"/>
        <v>309477.72834664246</v>
      </c>
      <c r="L62" s="47">
        <f t="shared" si="1"/>
        <v>7846.8912135484834</v>
      </c>
      <c r="M62" s="47">
        <f t="shared" si="2"/>
        <v>301630.83713309397</v>
      </c>
    </row>
    <row r="63" spans="1:13">
      <c r="A63" t="s">
        <v>227</v>
      </c>
      <c r="B63" t="s">
        <v>226</v>
      </c>
      <c r="C63" s="49" t="s">
        <v>107</v>
      </c>
      <c r="D63" t="s">
        <v>106</v>
      </c>
      <c r="E63" t="s">
        <v>3492</v>
      </c>
      <c r="F63" s="48">
        <v>0</v>
      </c>
      <c r="G63" s="48">
        <v>0</v>
      </c>
      <c r="H63" s="48">
        <v>0</v>
      </c>
      <c r="I63" s="48">
        <v>0</v>
      </c>
      <c r="J63" s="48">
        <f t="shared" si="0"/>
        <v>0</v>
      </c>
      <c r="L63" s="47">
        <f t="shared" si="1"/>
        <v>0</v>
      </c>
      <c r="M63" s="47">
        <f t="shared" si="2"/>
        <v>0</v>
      </c>
    </row>
    <row r="64" spans="1:13">
      <c r="A64" t="s">
        <v>227</v>
      </c>
      <c r="B64" t="s">
        <v>226</v>
      </c>
      <c r="C64" s="49" t="s">
        <v>1487</v>
      </c>
      <c r="D64" t="s">
        <v>1486</v>
      </c>
      <c r="E64" t="s">
        <v>3491</v>
      </c>
      <c r="F64" s="48">
        <v>0</v>
      </c>
      <c r="G64" s="48">
        <v>0</v>
      </c>
      <c r="H64" s="48">
        <v>0</v>
      </c>
      <c r="I64" s="48">
        <v>0</v>
      </c>
      <c r="J64" s="48">
        <f t="shared" si="0"/>
        <v>0</v>
      </c>
      <c r="L64" s="47">
        <f t="shared" si="1"/>
        <v>0</v>
      </c>
      <c r="M64" s="47">
        <f t="shared" si="2"/>
        <v>0</v>
      </c>
    </row>
    <row r="65" spans="1:13">
      <c r="A65" t="s">
        <v>227</v>
      </c>
      <c r="B65" t="s">
        <v>226</v>
      </c>
      <c r="C65" s="49" t="s">
        <v>296</v>
      </c>
      <c r="D65" t="s">
        <v>295</v>
      </c>
      <c r="E65" t="s">
        <v>3490</v>
      </c>
      <c r="F65" s="48">
        <v>0</v>
      </c>
      <c r="G65" s="48">
        <v>0</v>
      </c>
      <c r="H65" s="48">
        <v>23939.898785127087</v>
      </c>
      <c r="I65" s="48">
        <v>7608.4495013876449</v>
      </c>
      <c r="J65" s="48">
        <f t="shared" si="0"/>
        <v>31548.348286514731</v>
      </c>
      <c r="L65" s="47">
        <f t="shared" si="1"/>
        <v>7608.4495013876449</v>
      </c>
      <c r="M65" s="47">
        <f t="shared" si="2"/>
        <v>23939.898785127087</v>
      </c>
    </row>
    <row r="66" spans="1:13">
      <c r="A66" t="s">
        <v>227</v>
      </c>
      <c r="B66" t="s">
        <v>226</v>
      </c>
      <c r="C66" s="49" t="s">
        <v>1132</v>
      </c>
      <c r="D66" t="s">
        <v>1131</v>
      </c>
      <c r="E66" t="s">
        <v>3489</v>
      </c>
      <c r="F66" s="48">
        <v>1382952.070913553</v>
      </c>
      <c r="G66" s="48">
        <v>10749261.303278308</v>
      </c>
      <c r="H66" s="48">
        <v>2565591.147007721</v>
      </c>
      <c r="I66" s="48">
        <v>5869622.1113863541</v>
      </c>
      <c r="J66" s="48">
        <f t="shared" si="0"/>
        <v>20567426.632585935</v>
      </c>
      <c r="L66" s="47">
        <f t="shared" si="1"/>
        <v>16618883.414664663</v>
      </c>
      <c r="M66" s="47">
        <f t="shared" si="2"/>
        <v>3948543.2179212738</v>
      </c>
    </row>
    <row r="67" spans="1:13">
      <c r="A67" t="s">
        <v>227</v>
      </c>
      <c r="B67" t="s">
        <v>226</v>
      </c>
      <c r="C67" s="49" t="s">
        <v>98</v>
      </c>
      <c r="D67" t="s">
        <v>97</v>
      </c>
      <c r="E67" t="s">
        <v>3488</v>
      </c>
      <c r="F67" s="48">
        <v>0</v>
      </c>
      <c r="G67" s="48">
        <v>0</v>
      </c>
      <c r="H67" s="48">
        <v>0</v>
      </c>
      <c r="I67" s="48">
        <v>0</v>
      </c>
      <c r="J67" s="48">
        <f t="shared" ref="J67:J130" si="3">SUM(F67:I67)</f>
        <v>0</v>
      </c>
      <c r="L67" s="47">
        <f t="shared" ref="L67:L130" si="4">G67+I67</f>
        <v>0</v>
      </c>
      <c r="M67" s="47">
        <f t="shared" ref="M67:M130" si="5">F67+H67</f>
        <v>0</v>
      </c>
    </row>
    <row r="68" spans="1:13">
      <c r="A68" t="s">
        <v>227</v>
      </c>
      <c r="B68" t="s">
        <v>226</v>
      </c>
      <c r="C68" s="49" t="s">
        <v>614</v>
      </c>
      <c r="D68" t="s">
        <v>613</v>
      </c>
      <c r="E68" t="s">
        <v>3487</v>
      </c>
      <c r="F68" s="48">
        <v>837668.25525023974</v>
      </c>
      <c r="G68" s="48">
        <v>3248379.2884033192</v>
      </c>
      <c r="H68" s="48">
        <v>480487.46072495292</v>
      </c>
      <c r="I68" s="48">
        <v>2495581.1513520307</v>
      </c>
      <c r="J68" s="48">
        <f t="shared" si="3"/>
        <v>7062116.1557305418</v>
      </c>
      <c r="L68" s="47">
        <f t="shared" si="4"/>
        <v>5743960.4397553504</v>
      </c>
      <c r="M68" s="47">
        <f t="shared" si="5"/>
        <v>1318155.7159751926</v>
      </c>
    </row>
    <row r="69" spans="1:13">
      <c r="A69" t="s">
        <v>227</v>
      </c>
      <c r="B69" t="s">
        <v>226</v>
      </c>
      <c r="C69" s="49" t="s">
        <v>533</v>
      </c>
      <c r="D69" t="s">
        <v>532</v>
      </c>
      <c r="E69" t="s">
        <v>2611</v>
      </c>
      <c r="F69" s="48">
        <v>619097.46809728234</v>
      </c>
      <c r="G69" s="48">
        <v>4636637.0708727948</v>
      </c>
      <c r="H69" s="48">
        <v>1300738.2023799501</v>
      </c>
      <c r="I69" s="48">
        <v>7372120.0543650826</v>
      </c>
      <c r="J69" s="48">
        <f t="shared" si="3"/>
        <v>13928592.79571511</v>
      </c>
      <c r="L69" s="47">
        <f t="shared" si="4"/>
        <v>12008757.125237878</v>
      </c>
      <c r="M69" s="47">
        <f t="shared" si="5"/>
        <v>1919835.6704772324</v>
      </c>
    </row>
    <row r="70" spans="1:13">
      <c r="A70" t="s">
        <v>227</v>
      </c>
      <c r="B70" t="s">
        <v>226</v>
      </c>
      <c r="C70" s="49" t="s">
        <v>1138</v>
      </c>
      <c r="D70" t="s">
        <v>1137</v>
      </c>
      <c r="E70" t="s">
        <v>3486</v>
      </c>
      <c r="F70" s="48">
        <v>669817.67796140641</v>
      </c>
      <c r="G70" s="48">
        <v>17162.135288257974</v>
      </c>
      <c r="H70" s="48">
        <v>576474.26819371665</v>
      </c>
      <c r="I70" s="48">
        <v>93400.268152777047</v>
      </c>
      <c r="J70" s="48">
        <f t="shared" si="3"/>
        <v>1356854.3495961581</v>
      </c>
      <c r="L70" s="47">
        <f t="shared" si="4"/>
        <v>110562.40344103501</v>
      </c>
      <c r="M70" s="47">
        <f t="shared" si="5"/>
        <v>1246291.9461551229</v>
      </c>
    </row>
    <row r="71" spans="1:13">
      <c r="A71" t="s">
        <v>227</v>
      </c>
      <c r="B71" t="s">
        <v>226</v>
      </c>
      <c r="C71" s="49" t="s">
        <v>3485</v>
      </c>
      <c r="D71" t="e">
        <v>#N/A</v>
      </c>
      <c r="E71" t="s">
        <v>3484</v>
      </c>
      <c r="F71" s="48">
        <v>0</v>
      </c>
      <c r="G71" s="48">
        <v>0</v>
      </c>
      <c r="H71" s="48">
        <v>0</v>
      </c>
      <c r="I71" s="48">
        <v>0</v>
      </c>
      <c r="J71" s="48">
        <f t="shared" si="3"/>
        <v>0</v>
      </c>
      <c r="L71" s="47">
        <f t="shared" si="4"/>
        <v>0</v>
      </c>
      <c r="M71" s="47">
        <f t="shared" si="5"/>
        <v>0</v>
      </c>
    </row>
    <row r="72" spans="1:13">
      <c r="A72" t="s">
        <v>227</v>
      </c>
      <c r="B72" t="s">
        <v>226</v>
      </c>
      <c r="C72" s="49" t="s">
        <v>893</v>
      </c>
      <c r="D72" t="s">
        <v>892</v>
      </c>
      <c r="E72" t="s">
        <v>3483</v>
      </c>
      <c r="F72" s="48">
        <v>1276444.7188426554</v>
      </c>
      <c r="G72" s="48">
        <v>11148593.206734026</v>
      </c>
      <c r="H72" s="48">
        <v>2042084.8783364708</v>
      </c>
      <c r="I72" s="48">
        <v>7391945.6884536278</v>
      </c>
      <c r="J72" s="48">
        <f t="shared" si="3"/>
        <v>21859068.49236678</v>
      </c>
      <c r="L72" s="47">
        <f t="shared" si="4"/>
        <v>18540538.895187654</v>
      </c>
      <c r="M72" s="47">
        <f t="shared" si="5"/>
        <v>3318529.597179126</v>
      </c>
    </row>
    <row r="73" spans="1:13">
      <c r="A73" t="s">
        <v>227</v>
      </c>
      <c r="B73" t="s">
        <v>226</v>
      </c>
      <c r="C73" s="49" t="s">
        <v>1412</v>
      </c>
      <c r="D73" t="s">
        <v>1411</v>
      </c>
      <c r="E73" t="s">
        <v>3482</v>
      </c>
      <c r="F73" s="48">
        <v>8581.4988777382569</v>
      </c>
      <c r="G73" s="48">
        <v>0</v>
      </c>
      <c r="H73" s="48">
        <v>28418.746326935045</v>
      </c>
      <c r="I73" s="48">
        <v>0</v>
      </c>
      <c r="J73" s="48">
        <f t="shared" si="3"/>
        <v>37000.245204673301</v>
      </c>
      <c r="L73" s="47">
        <f t="shared" si="4"/>
        <v>0</v>
      </c>
      <c r="M73" s="47">
        <f t="shared" si="5"/>
        <v>37000.245204673301</v>
      </c>
    </row>
    <row r="74" spans="1:13">
      <c r="A74" t="s">
        <v>227</v>
      </c>
      <c r="B74" t="s">
        <v>226</v>
      </c>
      <c r="C74" s="49" t="s">
        <v>938</v>
      </c>
      <c r="D74" t="s">
        <v>937</v>
      </c>
      <c r="E74" t="s">
        <v>2878</v>
      </c>
      <c r="F74" s="48">
        <v>0</v>
      </c>
      <c r="G74" s="48">
        <v>0</v>
      </c>
      <c r="H74" s="48">
        <v>0</v>
      </c>
      <c r="I74" s="48">
        <v>0</v>
      </c>
      <c r="J74" s="48">
        <f t="shared" si="3"/>
        <v>0</v>
      </c>
      <c r="L74" s="47">
        <f t="shared" si="4"/>
        <v>0</v>
      </c>
      <c r="M74" s="47">
        <f t="shared" si="5"/>
        <v>0</v>
      </c>
    </row>
    <row r="75" spans="1:13">
      <c r="A75" t="s">
        <v>227</v>
      </c>
      <c r="B75" t="s">
        <v>226</v>
      </c>
      <c r="C75" s="49" t="s">
        <v>433</v>
      </c>
      <c r="D75" t="s">
        <v>432</v>
      </c>
      <c r="E75" t="s">
        <v>3481</v>
      </c>
      <c r="F75" s="48">
        <v>347774.48872332857</v>
      </c>
      <c r="G75" s="48">
        <v>173102.64329327262</v>
      </c>
      <c r="H75" s="48">
        <v>323293.62485941278</v>
      </c>
      <c r="I75" s="48">
        <v>293042.71259965253</v>
      </c>
      <c r="J75" s="48">
        <f t="shared" si="3"/>
        <v>1137213.4694756665</v>
      </c>
      <c r="L75" s="47">
        <f t="shared" si="4"/>
        <v>466145.35589292517</v>
      </c>
      <c r="M75" s="47">
        <f t="shared" si="5"/>
        <v>671068.11358274135</v>
      </c>
    </row>
    <row r="76" spans="1:13">
      <c r="A76" t="s">
        <v>227</v>
      </c>
      <c r="B76" t="s">
        <v>226</v>
      </c>
      <c r="C76" s="49" t="s">
        <v>29</v>
      </c>
      <c r="D76" t="s">
        <v>28</v>
      </c>
      <c r="E76" t="s">
        <v>2627</v>
      </c>
      <c r="F76" s="48">
        <v>0</v>
      </c>
      <c r="G76" s="48">
        <v>0</v>
      </c>
      <c r="H76" s="48">
        <v>6640.9722999549977</v>
      </c>
      <c r="I76" s="48">
        <v>178915.16373376778</v>
      </c>
      <c r="J76" s="48">
        <f t="shared" si="3"/>
        <v>185556.13603372278</v>
      </c>
      <c r="L76" s="47">
        <f t="shared" si="4"/>
        <v>178915.16373376778</v>
      </c>
      <c r="M76" s="47">
        <f t="shared" si="5"/>
        <v>6640.9722999549977</v>
      </c>
    </row>
    <row r="77" spans="1:13">
      <c r="A77" t="s">
        <v>227</v>
      </c>
      <c r="B77" t="s">
        <v>226</v>
      </c>
      <c r="C77" s="49" t="s">
        <v>370</v>
      </c>
      <c r="D77" t="s">
        <v>369</v>
      </c>
      <c r="E77" t="s">
        <v>3480</v>
      </c>
      <c r="F77" s="48">
        <v>638626.53466965351</v>
      </c>
      <c r="G77" s="48">
        <v>256446.93862326638</v>
      </c>
      <c r="H77" s="48">
        <v>369482.81155637332</v>
      </c>
      <c r="I77" s="48">
        <v>268978.94352789666</v>
      </c>
      <c r="J77" s="48">
        <f t="shared" si="3"/>
        <v>1533535.22837719</v>
      </c>
      <c r="L77" s="47">
        <f t="shared" si="4"/>
        <v>525425.88215116307</v>
      </c>
      <c r="M77" s="47">
        <f t="shared" si="5"/>
        <v>1008109.3462260268</v>
      </c>
    </row>
    <row r="78" spans="1:13">
      <c r="A78" t="s">
        <v>227</v>
      </c>
      <c r="B78" t="s">
        <v>226</v>
      </c>
      <c r="C78" s="49" t="s">
        <v>530</v>
      </c>
      <c r="D78" t="s">
        <v>529</v>
      </c>
      <c r="E78" t="s">
        <v>3479</v>
      </c>
      <c r="F78" s="48">
        <v>0</v>
      </c>
      <c r="G78" s="48">
        <v>0</v>
      </c>
      <c r="H78" s="48">
        <v>70698.713258997785</v>
      </c>
      <c r="I78" s="48">
        <v>295043.35903049086</v>
      </c>
      <c r="J78" s="48">
        <f t="shared" si="3"/>
        <v>365742.07228948863</v>
      </c>
      <c r="L78" s="47">
        <f t="shared" si="4"/>
        <v>295043.35903049086</v>
      </c>
      <c r="M78" s="47">
        <f t="shared" si="5"/>
        <v>70698.713258997785</v>
      </c>
    </row>
    <row r="79" spans="1:13">
      <c r="A79" t="s">
        <v>227</v>
      </c>
      <c r="B79" t="s">
        <v>226</v>
      </c>
      <c r="C79" s="49" t="s">
        <v>2899</v>
      </c>
      <c r="D79" t="s">
        <v>2901</v>
      </c>
      <c r="E79" t="s">
        <v>2902</v>
      </c>
      <c r="F79" s="48">
        <v>0</v>
      </c>
      <c r="G79" s="48">
        <v>0</v>
      </c>
      <c r="H79" s="48">
        <v>0</v>
      </c>
      <c r="I79" s="48">
        <v>0</v>
      </c>
      <c r="J79" s="48">
        <f t="shared" si="3"/>
        <v>0</v>
      </c>
      <c r="L79" s="47">
        <f t="shared" si="4"/>
        <v>0</v>
      </c>
      <c r="M79" s="47">
        <f t="shared" si="5"/>
        <v>0</v>
      </c>
    </row>
    <row r="80" spans="1:13">
      <c r="A80" t="s">
        <v>227</v>
      </c>
      <c r="B80" t="s">
        <v>226</v>
      </c>
      <c r="C80" s="49" t="s">
        <v>194</v>
      </c>
      <c r="D80" t="s">
        <v>193</v>
      </c>
      <c r="E80" t="s">
        <v>3478</v>
      </c>
      <c r="F80" s="48">
        <v>0</v>
      </c>
      <c r="G80" s="48">
        <v>0</v>
      </c>
      <c r="H80" s="48">
        <v>1364.0647354157666</v>
      </c>
      <c r="I80" s="48">
        <v>0</v>
      </c>
      <c r="J80" s="48">
        <f t="shared" si="3"/>
        <v>1364.0647354157666</v>
      </c>
      <c r="L80" s="47">
        <f t="shared" si="4"/>
        <v>0</v>
      </c>
      <c r="M80" s="47">
        <f t="shared" si="5"/>
        <v>1364.0647354157666</v>
      </c>
    </row>
    <row r="81" spans="1:13">
      <c r="A81" t="s">
        <v>227</v>
      </c>
      <c r="B81" t="s">
        <v>226</v>
      </c>
      <c r="C81" s="49" t="s">
        <v>224</v>
      </c>
      <c r="D81" t="s">
        <v>223</v>
      </c>
      <c r="E81" t="s">
        <v>3477</v>
      </c>
      <c r="F81" s="48">
        <v>0</v>
      </c>
      <c r="G81" s="48">
        <v>0</v>
      </c>
      <c r="H81" s="48">
        <v>0</v>
      </c>
      <c r="I81" s="48">
        <v>0</v>
      </c>
      <c r="J81" s="48">
        <f t="shared" si="3"/>
        <v>0</v>
      </c>
      <c r="L81" s="47">
        <f t="shared" si="4"/>
        <v>0</v>
      </c>
      <c r="M81" s="47">
        <f t="shared" si="5"/>
        <v>0</v>
      </c>
    </row>
    <row r="82" spans="1:13">
      <c r="A82" t="s">
        <v>227</v>
      </c>
      <c r="B82" t="s">
        <v>226</v>
      </c>
      <c r="C82" s="49" t="s">
        <v>3476</v>
      </c>
      <c r="D82" t="s">
        <v>3475</v>
      </c>
      <c r="E82" t="s">
        <v>3474</v>
      </c>
      <c r="F82" s="48">
        <v>0</v>
      </c>
      <c r="G82" s="48">
        <v>0</v>
      </c>
      <c r="H82" s="48">
        <v>0</v>
      </c>
      <c r="I82" s="48">
        <v>0</v>
      </c>
      <c r="J82" s="48">
        <f t="shared" si="3"/>
        <v>0</v>
      </c>
      <c r="L82" s="47">
        <f t="shared" si="4"/>
        <v>0</v>
      </c>
      <c r="M82" s="47">
        <f t="shared" si="5"/>
        <v>0</v>
      </c>
    </row>
    <row r="83" spans="1:13">
      <c r="A83" t="s">
        <v>227</v>
      </c>
      <c r="B83" t="s">
        <v>226</v>
      </c>
      <c r="C83" s="49" t="s">
        <v>113</v>
      </c>
      <c r="D83" t="s">
        <v>1639</v>
      </c>
      <c r="E83" t="s">
        <v>3473</v>
      </c>
      <c r="F83" s="48">
        <v>2586797.0325102243</v>
      </c>
      <c r="G83" s="48">
        <v>34885375.832921036</v>
      </c>
      <c r="H83" s="48">
        <v>2424810.0515615637</v>
      </c>
      <c r="I83" s="48">
        <v>9086199.8498797454</v>
      </c>
      <c r="J83" s="48">
        <f t="shared" si="3"/>
        <v>48983182.76687257</v>
      </c>
      <c r="L83" s="47">
        <f t="shared" si="4"/>
        <v>43971575.682800785</v>
      </c>
      <c r="M83" s="47">
        <f t="shared" si="5"/>
        <v>5011607.084071788</v>
      </c>
    </row>
    <row r="84" spans="1:13">
      <c r="A84" t="s">
        <v>227</v>
      </c>
      <c r="B84" t="s">
        <v>226</v>
      </c>
      <c r="C84" s="49" t="s">
        <v>641</v>
      </c>
      <c r="D84" t="s">
        <v>640</v>
      </c>
      <c r="E84" t="s">
        <v>3472</v>
      </c>
      <c r="F84" s="48">
        <v>574451.0999776586</v>
      </c>
      <c r="G84" s="48">
        <v>5293974.182488896</v>
      </c>
      <c r="H84" s="48">
        <v>495029.78216826107</v>
      </c>
      <c r="I84" s="48">
        <v>4057322.3955859435</v>
      </c>
      <c r="J84" s="48">
        <f t="shared" si="3"/>
        <v>10420777.46022076</v>
      </c>
      <c r="L84" s="47">
        <f t="shared" si="4"/>
        <v>9351296.578074839</v>
      </c>
      <c r="M84" s="47">
        <f t="shared" si="5"/>
        <v>1069480.8821459196</v>
      </c>
    </row>
    <row r="85" spans="1:13">
      <c r="A85" t="s">
        <v>227</v>
      </c>
      <c r="B85" t="s">
        <v>226</v>
      </c>
      <c r="C85" s="49" t="s">
        <v>206</v>
      </c>
      <c r="D85" t="s">
        <v>205</v>
      </c>
      <c r="E85" t="s">
        <v>3471</v>
      </c>
      <c r="F85" s="48">
        <v>0</v>
      </c>
      <c r="G85" s="48">
        <v>0</v>
      </c>
      <c r="H85" s="48">
        <v>0</v>
      </c>
      <c r="I85" s="48">
        <v>0</v>
      </c>
      <c r="J85" s="48">
        <f t="shared" si="3"/>
        <v>0</v>
      </c>
      <c r="L85" s="47">
        <f t="shared" si="4"/>
        <v>0</v>
      </c>
      <c r="M85" s="47">
        <f t="shared" si="5"/>
        <v>0</v>
      </c>
    </row>
    <row r="86" spans="1:13">
      <c r="A86" t="s">
        <v>227</v>
      </c>
      <c r="B86" t="s">
        <v>226</v>
      </c>
      <c r="C86" s="49" t="s">
        <v>358</v>
      </c>
      <c r="D86" t="s">
        <v>357</v>
      </c>
      <c r="E86" t="s">
        <v>3470</v>
      </c>
      <c r="F86" s="48">
        <v>318347.53205149277</v>
      </c>
      <c r="G86" s="48">
        <v>3664.2860379686363</v>
      </c>
      <c r="H86" s="48">
        <v>118037.37049312366</v>
      </c>
      <c r="I86" s="48">
        <v>62663.982885499267</v>
      </c>
      <c r="J86" s="48">
        <f t="shared" si="3"/>
        <v>502713.17146808433</v>
      </c>
      <c r="L86" s="47">
        <f t="shared" si="4"/>
        <v>66328.268923467898</v>
      </c>
      <c r="M86" s="47">
        <f t="shared" si="5"/>
        <v>436384.90254461643</v>
      </c>
    </row>
    <row r="87" spans="1:13">
      <c r="A87" t="s">
        <v>227</v>
      </c>
      <c r="B87" t="s">
        <v>226</v>
      </c>
      <c r="C87" s="49" t="s">
        <v>1493</v>
      </c>
      <c r="D87" t="s">
        <v>1492</v>
      </c>
      <c r="E87" t="s">
        <v>2303</v>
      </c>
      <c r="F87" s="48">
        <v>0</v>
      </c>
      <c r="G87" s="48">
        <v>0</v>
      </c>
      <c r="H87" s="48">
        <v>0</v>
      </c>
      <c r="I87" s="48">
        <v>27608.428096257499</v>
      </c>
      <c r="J87" s="48">
        <f t="shared" si="3"/>
        <v>27608.428096257499</v>
      </c>
      <c r="L87" s="47">
        <f t="shared" si="4"/>
        <v>27608.428096257499</v>
      </c>
      <c r="M87" s="47">
        <f t="shared" si="5"/>
        <v>0</v>
      </c>
    </row>
    <row r="88" spans="1:13">
      <c r="A88" t="s">
        <v>227</v>
      </c>
      <c r="B88" t="s">
        <v>226</v>
      </c>
      <c r="C88" s="49" t="s">
        <v>487</v>
      </c>
      <c r="D88" t="s">
        <v>486</v>
      </c>
      <c r="E88" t="s">
        <v>3469</v>
      </c>
      <c r="F88" s="48">
        <v>717089.31812254281</v>
      </c>
      <c r="G88" s="48">
        <v>5109178.1984701203</v>
      </c>
      <c r="H88" s="48">
        <v>350209.52751124714</v>
      </c>
      <c r="I88" s="48">
        <v>611656.85946567403</v>
      </c>
      <c r="J88" s="48">
        <f t="shared" si="3"/>
        <v>6788133.9035695847</v>
      </c>
      <c r="L88" s="47">
        <f t="shared" si="4"/>
        <v>5720835.0579357948</v>
      </c>
      <c r="M88" s="47">
        <f t="shared" si="5"/>
        <v>1067298.8456337899</v>
      </c>
    </row>
    <row r="89" spans="1:13">
      <c r="A89" t="s">
        <v>227</v>
      </c>
      <c r="B89" t="s">
        <v>226</v>
      </c>
      <c r="C89" s="49" t="s">
        <v>995</v>
      </c>
      <c r="D89" t="s">
        <v>994</v>
      </c>
      <c r="E89" t="s">
        <v>3468</v>
      </c>
      <c r="F89" s="48">
        <v>1198880.0385670268</v>
      </c>
      <c r="G89" s="48">
        <v>1732216.5127704507</v>
      </c>
      <c r="H89" s="48">
        <v>199645.92457548933</v>
      </c>
      <c r="I89" s="48">
        <v>1409610.6637787267</v>
      </c>
      <c r="J89" s="48">
        <f t="shared" si="3"/>
        <v>4540353.1396916937</v>
      </c>
      <c r="L89" s="47">
        <f t="shared" si="4"/>
        <v>3141827.1765491776</v>
      </c>
      <c r="M89" s="47">
        <f t="shared" si="5"/>
        <v>1398525.9631425161</v>
      </c>
    </row>
    <row r="90" spans="1:13">
      <c r="A90" t="s">
        <v>227</v>
      </c>
      <c r="B90" t="s">
        <v>226</v>
      </c>
      <c r="C90" s="49" t="s">
        <v>41</v>
      </c>
      <c r="D90" t="s">
        <v>1625</v>
      </c>
      <c r="E90" t="s">
        <v>3467</v>
      </c>
      <c r="F90" s="48">
        <v>174469.37145868968</v>
      </c>
      <c r="G90" s="48">
        <v>294546.71049348975</v>
      </c>
      <c r="H90" s="48">
        <v>80032.741349628239</v>
      </c>
      <c r="I90" s="48">
        <v>133290.67578638351</v>
      </c>
      <c r="J90" s="48">
        <f t="shared" si="3"/>
        <v>682339.49908819119</v>
      </c>
      <c r="L90" s="47">
        <f t="shared" si="4"/>
        <v>427837.38627987326</v>
      </c>
      <c r="M90" s="47">
        <f t="shared" si="5"/>
        <v>254502.11280831794</v>
      </c>
    </row>
    <row r="91" spans="1:13">
      <c r="A91" t="s">
        <v>227</v>
      </c>
      <c r="B91" t="s">
        <v>226</v>
      </c>
      <c r="C91" s="49" t="s">
        <v>218</v>
      </c>
      <c r="D91" t="s">
        <v>217</v>
      </c>
      <c r="E91" t="s">
        <v>3466</v>
      </c>
      <c r="F91" s="48">
        <v>0</v>
      </c>
      <c r="G91" s="48">
        <v>0</v>
      </c>
      <c r="H91" s="48">
        <v>0</v>
      </c>
      <c r="I91" s="48">
        <v>0</v>
      </c>
      <c r="J91" s="48">
        <f t="shared" si="3"/>
        <v>0</v>
      </c>
      <c r="L91" s="47">
        <f t="shared" si="4"/>
        <v>0</v>
      </c>
      <c r="M91" s="47">
        <f t="shared" si="5"/>
        <v>0</v>
      </c>
    </row>
    <row r="92" spans="1:13">
      <c r="A92" t="s">
        <v>227</v>
      </c>
      <c r="B92" t="s">
        <v>226</v>
      </c>
      <c r="C92" s="49" t="s">
        <v>260</v>
      </c>
      <c r="D92" t="s">
        <v>259</v>
      </c>
      <c r="E92" t="s">
        <v>3465</v>
      </c>
      <c r="F92" s="48">
        <v>0</v>
      </c>
      <c r="G92" s="48">
        <v>0</v>
      </c>
      <c r="H92" s="48">
        <v>0</v>
      </c>
      <c r="I92" s="48">
        <v>0</v>
      </c>
      <c r="J92" s="48">
        <f t="shared" si="3"/>
        <v>0</v>
      </c>
      <c r="L92" s="47">
        <f t="shared" si="4"/>
        <v>0</v>
      </c>
      <c r="M92" s="47">
        <f t="shared" si="5"/>
        <v>0</v>
      </c>
    </row>
    <row r="93" spans="1:13">
      <c r="A93" t="s">
        <v>227</v>
      </c>
      <c r="B93" t="s">
        <v>226</v>
      </c>
      <c r="C93" s="49" t="s">
        <v>233</v>
      </c>
      <c r="D93" t="s">
        <v>232</v>
      </c>
      <c r="E93" t="s">
        <v>3464</v>
      </c>
      <c r="F93" s="48">
        <v>145655.18125861691</v>
      </c>
      <c r="G93" s="48">
        <v>0</v>
      </c>
      <c r="H93" s="48">
        <v>194888.86227869292</v>
      </c>
      <c r="I93" s="48">
        <v>91978.854550625329</v>
      </c>
      <c r="J93" s="48">
        <f t="shared" si="3"/>
        <v>432522.89808793517</v>
      </c>
      <c r="L93" s="47">
        <f t="shared" si="4"/>
        <v>91978.854550625329</v>
      </c>
      <c r="M93" s="47">
        <f t="shared" si="5"/>
        <v>340544.04353730986</v>
      </c>
    </row>
    <row r="94" spans="1:13">
      <c r="A94" t="s">
        <v>227</v>
      </c>
      <c r="B94" t="s">
        <v>226</v>
      </c>
      <c r="C94" s="49" t="s">
        <v>689</v>
      </c>
      <c r="D94" t="s">
        <v>688</v>
      </c>
      <c r="E94" t="s">
        <v>3463</v>
      </c>
      <c r="F94" s="48">
        <v>306715.46366734931</v>
      </c>
      <c r="G94" s="48">
        <v>37646.888305835637</v>
      </c>
      <c r="H94" s="48">
        <v>211363.58101433862</v>
      </c>
      <c r="I94" s="48">
        <v>994553.59472968534</v>
      </c>
      <c r="J94" s="48">
        <f t="shared" si="3"/>
        <v>1550279.527717209</v>
      </c>
      <c r="L94" s="47">
        <f t="shared" si="4"/>
        <v>1032200.483035521</v>
      </c>
      <c r="M94" s="47">
        <f t="shared" si="5"/>
        <v>518079.04468168796</v>
      </c>
    </row>
    <row r="95" spans="1:13">
      <c r="A95" t="s">
        <v>227</v>
      </c>
      <c r="B95" t="s">
        <v>226</v>
      </c>
      <c r="C95" s="49" t="s">
        <v>3462</v>
      </c>
      <c r="D95" t="s">
        <v>3461</v>
      </c>
      <c r="E95" t="s">
        <v>3460</v>
      </c>
      <c r="F95" s="48">
        <v>0</v>
      </c>
      <c r="G95" s="48">
        <v>0</v>
      </c>
      <c r="H95" s="48">
        <v>0</v>
      </c>
      <c r="I95" s="48">
        <v>0</v>
      </c>
      <c r="J95" s="48">
        <f t="shared" si="3"/>
        <v>0</v>
      </c>
      <c r="L95" s="47">
        <f t="shared" si="4"/>
        <v>0</v>
      </c>
      <c r="M95" s="47">
        <f t="shared" si="5"/>
        <v>0</v>
      </c>
    </row>
    <row r="96" spans="1:13">
      <c r="A96" t="s">
        <v>227</v>
      </c>
      <c r="B96" t="s">
        <v>226</v>
      </c>
      <c r="C96" s="49" t="s">
        <v>638</v>
      </c>
      <c r="D96" t="s">
        <v>637</v>
      </c>
      <c r="E96" t="s">
        <v>3459</v>
      </c>
      <c r="F96" s="48">
        <v>515934.2341571899</v>
      </c>
      <c r="G96" s="48">
        <v>2592029.3193030781</v>
      </c>
      <c r="H96" s="48">
        <v>205027.76763832686</v>
      </c>
      <c r="I96" s="48">
        <v>150489.66765947104</v>
      </c>
      <c r="J96" s="48">
        <f t="shared" si="3"/>
        <v>3463480.9887580657</v>
      </c>
      <c r="L96" s="47">
        <f t="shared" si="4"/>
        <v>2742518.9869625494</v>
      </c>
      <c r="M96" s="47">
        <f t="shared" si="5"/>
        <v>720962.00179551682</v>
      </c>
    </row>
    <row r="97" spans="1:13">
      <c r="A97" t="s">
        <v>227</v>
      </c>
      <c r="B97" t="s">
        <v>226</v>
      </c>
      <c r="C97" s="49" t="s">
        <v>151</v>
      </c>
      <c r="D97" t="s">
        <v>150</v>
      </c>
      <c r="E97" t="s">
        <v>3458</v>
      </c>
      <c r="F97" s="48">
        <v>0</v>
      </c>
      <c r="G97" s="48">
        <v>0</v>
      </c>
      <c r="H97" s="48">
        <v>1832.0360617106646</v>
      </c>
      <c r="I97" s="48">
        <v>16593.545402723656</v>
      </c>
      <c r="J97" s="48">
        <f t="shared" si="3"/>
        <v>18425.581464434319</v>
      </c>
      <c r="L97" s="47">
        <f t="shared" si="4"/>
        <v>16593.545402723656</v>
      </c>
      <c r="M97" s="47">
        <f t="shared" si="5"/>
        <v>1832.0360617106646</v>
      </c>
    </row>
    <row r="98" spans="1:13">
      <c r="A98" t="s">
        <v>227</v>
      </c>
      <c r="B98" t="s">
        <v>226</v>
      </c>
      <c r="C98" s="49" t="s">
        <v>1558</v>
      </c>
      <c r="D98" t="s">
        <v>1557</v>
      </c>
      <c r="E98" t="s">
        <v>3457</v>
      </c>
      <c r="F98" s="48">
        <v>0</v>
      </c>
      <c r="G98" s="48">
        <v>0</v>
      </c>
      <c r="H98" s="48">
        <v>0</v>
      </c>
      <c r="I98" s="48">
        <v>0</v>
      </c>
      <c r="J98" s="48">
        <f t="shared" si="3"/>
        <v>0</v>
      </c>
      <c r="L98" s="47">
        <f t="shared" si="4"/>
        <v>0</v>
      </c>
      <c r="M98" s="47">
        <f t="shared" si="5"/>
        <v>0</v>
      </c>
    </row>
    <row r="99" spans="1:13">
      <c r="A99" t="s">
        <v>227</v>
      </c>
      <c r="B99" t="s">
        <v>226</v>
      </c>
      <c r="C99" s="49" t="s">
        <v>275</v>
      </c>
      <c r="D99" t="s">
        <v>274</v>
      </c>
      <c r="E99" t="s">
        <v>3456</v>
      </c>
      <c r="F99" s="48">
        <v>55.605131350494986</v>
      </c>
      <c r="G99" s="48">
        <v>0</v>
      </c>
      <c r="H99" s="48">
        <v>432.76721470089177</v>
      </c>
      <c r="I99" s="48">
        <v>0</v>
      </c>
      <c r="J99" s="48">
        <f t="shared" si="3"/>
        <v>488.37234605138678</v>
      </c>
      <c r="L99" s="47">
        <f t="shared" si="4"/>
        <v>0</v>
      </c>
      <c r="M99" s="47">
        <f t="shared" si="5"/>
        <v>488.37234605138678</v>
      </c>
    </row>
    <row r="100" spans="1:13">
      <c r="A100" t="s">
        <v>227</v>
      </c>
      <c r="B100" t="s">
        <v>226</v>
      </c>
      <c r="C100" s="49" t="s">
        <v>2773</v>
      </c>
      <c r="D100" t="s">
        <v>2775</v>
      </c>
      <c r="E100" t="s">
        <v>3455</v>
      </c>
      <c r="F100" s="48">
        <v>0</v>
      </c>
      <c r="G100" s="48">
        <v>0</v>
      </c>
      <c r="H100" s="48">
        <v>0</v>
      </c>
      <c r="I100" s="48">
        <v>0</v>
      </c>
      <c r="J100" s="48">
        <f t="shared" si="3"/>
        <v>0</v>
      </c>
      <c r="L100" s="47">
        <f t="shared" si="4"/>
        <v>0</v>
      </c>
      <c r="M100" s="47">
        <f t="shared" si="5"/>
        <v>0</v>
      </c>
    </row>
    <row r="101" spans="1:13">
      <c r="A101" t="s">
        <v>227</v>
      </c>
      <c r="B101" t="s">
        <v>226</v>
      </c>
      <c r="C101" s="49" t="s">
        <v>436</v>
      </c>
      <c r="D101" t="s">
        <v>435</v>
      </c>
      <c r="E101" t="s">
        <v>3454</v>
      </c>
      <c r="F101" s="48">
        <v>0</v>
      </c>
      <c r="G101" s="48">
        <v>0</v>
      </c>
      <c r="H101" s="48">
        <v>21109.913291132252</v>
      </c>
      <c r="I101" s="48">
        <v>173111.01489434351</v>
      </c>
      <c r="J101" s="48">
        <f t="shared" si="3"/>
        <v>194220.92818547576</v>
      </c>
      <c r="L101" s="47">
        <f t="shared" si="4"/>
        <v>173111.01489434351</v>
      </c>
      <c r="M101" s="47">
        <f t="shared" si="5"/>
        <v>21109.913291132252</v>
      </c>
    </row>
    <row r="102" spans="1:13">
      <c r="A102" t="s">
        <v>227</v>
      </c>
      <c r="B102" t="s">
        <v>226</v>
      </c>
      <c r="C102" s="49" t="s">
        <v>1481</v>
      </c>
      <c r="D102" t="s">
        <v>1480</v>
      </c>
      <c r="E102" t="s">
        <v>3453</v>
      </c>
      <c r="F102" s="48">
        <v>0</v>
      </c>
      <c r="G102" s="48">
        <v>0</v>
      </c>
      <c r="H102" s="48">
        <v>0</v>
      </c>
      <c r="I102" s="48">
        <v>197844.9825286117</v>
      </c>
      <c r="J102" s="48">
        <f t="shared" si="3"/>
        <v>197844.9825286117</v>
      </c>
      <c r="L102" s="47">
        <f t="shared" si="4"/>
        <v>197844.9825286117</v>
      </c>
      <c r="M102" s="47">
        <f t="shared" si="5"/>
        <v>0</v>
      </c>
    </row>
    <row r="103" spans="1:13">
      <c r="A103" t="s">
        <v>227</v>
      </c>
      <c r="B103" t="s">
        <v>226</v>
      </c>
      <c r="C103" s="49" t="s">
        <v>35</v>
      </c>
      <c r="D103" t="s">
        <v>34</v>
      </c>
      <c r="E103" t="s">
        <v>3452</v>
      </c>
      <c r="F103" s="48">
        <v>522993.81441432779</v>
      </c>
      <c r="G103" s="48">
        <v>1688240.0577210868</v>
      </c>
      <c r="H103" s="48">
        <v>242534.3151665995</v>
      </c>
      <c r="I103" s="48">
        <v>791817.67147009994</v>
      </c>
      <c r="J103" s="48">
        <f t="shared" si="3"/>
        <v>3245585.8587721144</v>
      </c>
      <c r="L103" s="47">
        <f t="shared" si="4"/>
        <v>2480057.7291911868</v>
      </c>
      <c r="M103" s="47">
        <f t="shared" si="5"/>
        <v>765528.12958092731</v>
      </c>
    </row>
    <row r="104" spans="1:13">
      <c r="A104" t="s">
        <v>227</v>
      </c>
      <c r="B104" t="s">
        <v>1529</v>
      </c>
      <c r="C104" s="49" t="s">
        <v>926</v>
      </c>
      <c r="D104" t="s">
        <v>925</v>
      </c>
      <c r="E104" t="s">
        <v>2111</v>
      </c>
      <c r="F104" s="48">
        <v>1421148.6393801849</v>
      </c>
      <c r="G104" s="48">
        <v>1211065.0424911089</v>
      </c>
      <c r="H104" s="48">
        <v>568113.36128092755</v>
      </c>
      <c r="I104" s="48">
        <v>943919.23973345943</v>
      </c>
      <c r="J104" s="48">
        <f t="shared" si="3"/>
        <v>4144246.2828856809</v>
      </c>
      <c r="L104" s="47">
        <f t="shared" si="4"/>
        <v>2154984.2822245685</v>
      </c>
      <c r="M104" s="47">
        <f t="shared" si="5"/>
        <v>1989262.0006611124</v>
      </c>
    </row>
    <row r="105" spans="1:13">
      <c r="A105" t="s">
        <v>227</v>
      </c>
      <c r="B105" t="s">
        <v>1771</v>
      </c>
      <c r="C105" s="49" t="s">
        <v>472</v>
      </c>
      <c r="D105" t="s">
        <v>471</v>
      </c>
      <c r="E105" t="s">
        <v>473</v>
      </c>
      <c r="F105" s="48">
        <v>384984.377826988</v>
      </c>
      <c r="G105" s="48">
        <v>3110046.0690646702</v>
      </c>
      <c r="H105" s="48">
        <v>500337.54407826485</v>
      </c>
      <c r="I105" s="48">
        <v>1254828.7391390435</v>
      </c>
      <c r="J105" s="48">
        <f t="shared" si="3"/>
        <v>5250196.7301089661</v>
      </c>
      <c r="L105" s="47">
        <f t="shared" si="4"/>
        <v>4364874.808203714</v>
      </c>
      <c r="M105" s="47">
        <f t="shared" si="5"/>
        <v>885321.92190525285</v>
      </c>
    </row>
    <row r="106" spans="1:13">
      <c r="A106" t="s">
        <v>227</v>
      </c>
      <c r="B106" t="s">
        <v>1771</v>
      </c>
      <c r="C106" s="49" t="s">
        <v>1775</v>
      </c>
      <c r="D106" t="s">
        <v>1708</v>
      </c>
      <c r="E106" t="s">
        <v>3451</v>
      </c>
      <c r="F106" s="48">
        <v>37622.202216683734</v>
      </c>
      <c r="G106" s="48">
        <v>45169.396331478289</v>
      </c>
      <c r="H106" s="48">
        <v>130191.23679125035</v>
      </c>
      <c r="I106" s="48">
        <v>544721.82195796689</v>
      </c>
      <c r="J106" s="48">
        <f t="shared" si="3"/>
        <v>757704.65729737934</v>
      </c>
      <c r="L106" s="47">
        <f t="shared" si="4"/>
        <v>589891.21828944515</v>
      </c>
      <c r="M106" s="47">
        <f t="shared" si="5"/>
        <v>167813.4390079341</v>
      </c>
    </row>
    <row r="107" spans="1:13">
      <c r="A107" t="s">
        <v>227</v>
      </c>
      <c r="B107" t="s">
        <v>1667</v>
      </c>
      <c r="C107" s="49" t="s">
        <v>2064</v>
      </c>
      <c r="D107" t="s">
        <v>1684</v>
      </c>
      <c r="E107" t="s">
        <v>2062</v>
      </c>
      <c r="F107" s="48">
        <v>29961682.535252172</v>
      </c>
      <c r="G107" s="48">
        <v>28388536.858844496</v>
      </c>
      <c r="H107" s="48">
        <v>27733038.981607065</v>
      </c>
      <c r="I107" s="48">
        <v>20811207.691282194</v>
      </c>
      <c r="J107" s="48">
        <f t="shared" si="3"/>
        <v>106894466.06698593</v>
      </c>
      <c r="L107" s="47">
        <f t="shared" si="4"/>
        <v>49199744.550126687</v>
      </c>
      <c r="M107" s="47">
        <f t="shared" si="5"/>
        <v>57694721.516859233</v>
      </c>
    </row>
    <row r="108" spans="1:13">
      <c r="A108" t="s">
        <v>1210</v>
      </c>
      <c r="B108" t="s">
        <v>1824</v>
      </c>
      <c r="C108" s="49" t="s">
        <v>131</v>
      </c>
      <c r="D108" t="s">
        <v>130</v>
      </c>
      <c r="E108" t="s">
        <v>3450</v>
      </c>
      <c r="F108" s="48">
        <v>4447160.675130602</v>
      </c>
      <c r="G108" s="48">
        <v>21100714.085419297</v>
      </c>
      <c r="H108" s="48">
        <v>26135.01022378185</v>
      </c>
      <c r="I108" s="48">
        <v>158063.22062029809</v>
      </c>
      <c r="J108" s="48">
        <f t="shared" si="3"/>
        <v>25732072.99139398</v>
      </c>
      <c r="L108" s="47">
        <f t="shared" si="4"/>
        <v>21258777.306039594</v>
      </c>
      <c r="M108" s="47">
        <f t="shared" si="5"/>
        <v>4473295.6853543837</v>
      </c>
    </row>
    <row r="109" spans="1:13">
      <c r="A109" t="s">
        <v>1210</v>
      </c>
      <c r="B109" t="s">
        <v>3066</v>
      </c>
      <c r="C109" s="49" t="s">
        <v>3449</v>
      </c>
      <c r="D109" t="e">
        <v>#N/A</v>
      </c>
      <c r="E109" t="s">
        <v>3448</v>
      </c>
      <c r="F109" s="48">
        <v>0</v>
      </c>
      <c r="G109" s="48">
        <v>225.40894833942929</v>
      </c>
      <c r="H109" s="48">
        <v>0</v>
      </c>
      <c r="I109" s="48">
        <v>0</v>
      </c>
      <c r="J109" s="48">
        <f t="shared" si="3"/>
        <v>225.40894833942929</v>
      </c>
      <c r="L109" s="47">
        <f t="shared" si="4"/>
        <v>225.40894833942929</v>
      </c>
      <c r="M109" s="47">
        <f t="shared" si="5"/>
        <v>0</v>
      </c>
    </row>
    <row r="110" spans="1:13">
      <c r="A110" t="s">
        <v>1210</v>
      </c>
      <c r="B110" t="s">
        <v>3066</v>
      </c>
      <c r="C110" s="49" t="s">
        <v>1549</v>
      </c>
      <c r="D110" t="s">
        <v>1548</v>
      </c>
      <c r="E110" t="s">
        <v>3447</v>
      </c>
      <c r="F110" s="48">
        <v>0</v>
      </c>
      <c r="G110" s="48">
        <v>0</v>
      </c>
      <c r="H110" s="48">
        <v>0</v>
      </c>
      <c r="I110" s="48">
        <v>0</v>
      </c>
      <c r="J110" s="48">
        <f t="shared" si="3"/>
        <v>0</v>
      </c>
      <c r="L110" s="47">
        <f t="shared" si="4"/>
        <v>0</v>
      </c>
      <c r="M110" s="47">
        <f t="shared" si="5"/>
        <v>0</v>
      </c>
    </row>
    <row r="111" spans="1:13">
      <c r="A111" t="s">
        <v>1210</v>
      </c>
      <c r="B111" t="s">
        <v>3066</v>
      </c>
      <c r="C111" s="49" t="s">
        <v>1381</v>
      </c>
      <c r="D111" t="s">
        <v>1380</v>
      </c>
      <c r="E111" t="s">
        <v>3446</v>
      </c>
      <c r="F111" s="48">
        <v>1424692.9616517727</v>
      </c>
      <c r="G111" s="48">
        <v>2934907.4759878544</v>
      </c>
      <c r="H111" s="48">
        <v>0</v>
      </c>
      <c r="I111" s="48">
        <v>0</v>
      </c>
      <c r="J111" s="48">
        <f t="shared" si="3"/>
        <v>4359600.4376396276</v>
      </c>
      <c r="L111" s="47">
        <f t="shared" si="4"/>
        <v>2934907.4759878544</v>
      </c>
      <c r="M111" s="47">
        <f t="shared" si="5"/>
        <v>1424692.9616517727</v>
      </c>
    </row>
    <row r="112" spans="1:13">
      <c r="A112" t="s">
        <v>1210</v>
      </c>
      <c r="B112" t="s">
        <v>3066</v>
      </c>
      <c r="C112" s="49" t="s">
        <v>1207</v>
      </c>
      <c r="D112" t="s">
        <v>1206</v>
      </c>
      <c r="E112" t="s">
        <v>3445</v>
      </c>
      <c r="F112" s="48">
        <v>0</v>
      </c>
      <c r="G112" s="48">
        <v>0</v>
      </c>
      <c r="H112" s="48">
        <v>0</v>
      </c>
      <c r="I112" s="48">
        <v>0</v>
      </c>
      <c r="J112" s="48">
        <f t="shared" si="3"/>
        <v>0</v>
      </c>
      <c r="L112" s="47">
        <f t="shared" si="4"/>
        <v>0</v>
      </c>
      <c r="M112" s="47">
        <f t="shared" si="5"/>
        <v>0</v>
      </c>
    </row>
    <row r="113" spans="1:13">
      <c r="A113" t="s">
        <v>1210</v>
      </c>
      <c r="B113" t="s">
        <v>226</v>
      </c>
      <c r="C113" s="49" t="s">
        <v>170</v>
      </c>
      <c r="D113" t="s">
        <v>169</v>
      </c>
      <c r="E113" t="s">
        <v>3444</v>
      </c>
      <c r="F113" s="48">
        <v>2931355.8076664573</v>
      </c>
      <c r="G113" s="48">
        <v>11325.774619752046</v>
      </c>
      <c r="H113" s="48">
        <v>759286.73885325808</v>
      </c>
      <c r="I113" s="48">
        <v>1829.6160253334167</v>
      </c>
      <c r="J113" s="48">
        <f t="shared" si="3"/>
        <v>3703797.9371648007</v>
      </c>
      <c r="L113" s="47">
        <f t="shared" si="4"/>
        <v>13155.390645085463</v>
      </c>
      <c r="M113" s="47">
        <f t="shared" si="5"/>
        <v>3690642.5465197153</v>
      </c>
    </row>
    <row r="114" spans="1:13">
      <c r="A114" t="s">
        <v>1210</v>
      </c>
      <c r="B114" t="s">
        <v>226</v>
      </c>
      <c r="C114" s="49" t="s">
        <v>373</v>
      </c>
      <c r="D114" t="s">
        <v>372</v>
      </c>
      <c r="E114" t="s">
        <v>3443</v>
      </c>
      <c r="F114" s="48">
        <v>0</v>
      </c>
      <c r="G114" s="48">
        <v>0</v>
      </c>
      <c r="H114" s="48">
        <v>0</v>
      </c>
      <c r="I114" s="48">
        <v>0</v>
      </c>
      <c r="J114" s="48">
        <f t="shared" si="3"/>
        <v>0</v>
      </c>
      <c r="L114" s="47">
        <f t="shared" si="4"/>
        <v>0</v>
      </c>
      <c r="M114" s="47">
        <f t="shared" si="5"/>
        <v>0</v>
      </c>
    </row>
    <row r="115" spans="1:13">
      <c r="A115" t="s">
        <v>1210</v>
      </c>
      <c r="B115" t="s">
        <v>226</v>
      </c>
      <c r="C115" s="49" t="s">
        <v>3442</v>
      </c>
      <c r="D115" t="s">
        <v>3441</v>
      </c>
      <c r="E115" t="s">
        <v>3440</v>
      </c>
      <c r="F115" s="48">
        <v>0</v>
      </c>
      <c r="G115" s="48">
        <v>0</v>
      </c>
      <c r="H115" s="48">
        <v>0</v>
      </c>
      <c r="I115" s="48">
        <v>0</v>
      </c>
      <c r="J115" s="48">
        <f t="shared" si="3"/>
        <v>0</v>
      </c>
      <c r="L115" s="47">
        <f t="shared" si="4"/>
        <v>0</v>
      </c>
      <c r="M115" s="47">
        <f t="shared" si="5"/>
        <v>0</v>
      </c>
    </row>
    <row r="116" spans="1:13">
      <c r="A116" t="s">
        <v>1210</v>
      </c>
      <c r="B116" t="s">
        <v>226</v>
      </c>
      <c r="C116" s="49" t="s">
        <v>3439</v>
      </c>
      <c r="D116" t="s">
        <v>256</v>
      </c>
      <c r="E116" t="s">
        <v>3438</v>
      </c>
      <c r="F116" s="48">
        <v>0</v>
      </c>
      <c r="G116" s="48">
        <v>0</v>
      </c>
      <c r="H116" s="48">
        <v>0</v>
      </c>
      <c r="I116" s="48">
        <v>0</v>
      </c>
      <c r="J116" s="48">
        <f t="shared" si="3"/>
        <v>0</v>
      </c>
      <c r="L116" s="47">
        <f t="shared" si="4"/>
        <v>0</v>
      </c>
      <c r="M116" s="47">
        <f t="shared" si="5"/>
        <v>0</v>
      </c>
    </row>
    <row r="117" spans="1:13">
      <c r="A117" t="s">
        <v>1210</v>
      </c>
      <c r="B117" t="s">
        <v>226</v>
      </c>
      <c r="C117" s="49" t="s">
        <v>1943</v>
      </c>
      <c r="D117" t="s">
        <v>1690</v>
      </c>
      <c r="E117" t="s">
        <v>3437</v>
      </c>
      <c r="F117" s="48">
        <v>681732.8818579833</v>
      </c>
      <c r="G117" s="48">
        <v>293004.08609066834</v>
      </c>
      <c r="H117" s="48">
        <v>492591.64919435396</v>
      </c>
      <c r="I117" s="48">
        <v>1543238.2804407815</v>
      </c>
      <c r="J117" s="48">
        <f t="shared" si="3"/>
        <v>3010566.8975837873</v>
      </c>
      <c r="L117" s="47">
        <f t="shared" si="4"/>
        <v>1836242.3665314498</v>
      </c>
      <c r="M117" s="47">
        <f t="shared" si="5"/>
        <v>1174324.5310523373</v>
      </c>
    </row>
    <row r="118" spans="1:13">
      <c r="A118" t="s">
        <v>1210</v>
      </c>
      <c r="B118" t="s">
        <v>226</v>
      </c>
      <c r="C118" s="49" t="s">
        <v>2410</v>
      </c>
      <c r="D118" t="s">
        <v>2408</v>
      </c>
      <c r="E118" t="s">
        <v>3436</v>
      </c>
      <c r="F118" s="48">
        <v>0</v>
      </c>
      <c r="G118" s="48">
        <v>0</v>
      </c>
      <c r="H118" s="48">
        <v>0</v>
      </c>
      <c r="I118" s="48">
        <v>0</v>
      </c>
      <c r="J118" s="48">
        <f t="shared" si="3"/>
        <v>0</v>
      </c>
      <c r="L118" s="47">
        <f t="shared" si="4"/>
        <v>0</v>
      </c>
      <c r="M118" s="47">
        <f t="shared" si="5"/>
        <v>0</v>
      </c>
    </row>
    <row r="119" spans="1:13">
      <c r="A119" t="s">
        <v>1210</v>
      </c>
      <c r="B119" t="s">
        <v>226</v>
      </c>
      <c r="C119" s="49" t="s">
        <v>1102</v>
      </c>
      <c r="D119" t="s">
        <v>1101</v>
      </c>
      <c r="E119" t="s">
        <v>3435</v>
      </c>
      <c r="F119" s="48">
        <v>684934.73940136633</v>
      </c>
      <c r="G119" s="48">
        <v>678097.59786664718</v>
      </c>
      <c r="H119" s="48">
        <v>255026.10954241923</v>
      </c>
      <c r="I119" s="48">
        <v>451109.64227942005</v>
      </c>
      <c r="J119" s="48">
        <f t="shared" si="3"/>
        <v>2069168.0890898528</v>
      </c>
      <c r="L119" s="47">
        <f t="shared" si="4"/>
        <v>1129207.2401460672</v>
      </c>
      <c r="M119" s="47">
        <f t="shared" si="5"/>
        <v>939960.84894378553</v>
      </c>
    </row>
    <row r="120" spans="1:13">
      <c r="A120" t="s">
        <v>1210</v>
      </c>
      <c r="B120" t="s">
        <v>226</v>
      </c>
      <c r="C120" s="49" t="s">
        <v>122</v>
      </c>
      <c r="D120" t="s">
        <v>121</v>
      </c>
      <c r="E120" t="s">
        <v>3434</v>
      </c>
      <c r="F120" s="48">
        <v>168493.77016137808</v>
      </c>
      <c r="G120" s="48">
        <v>0</v>
      </c>
      <c r="H120" s="48">
        <v>63713.84403627798</v>
      </c>
      <c r="I120" s="48">
        <v>72249.53533993756</v>
      </c>
      <c r="J120" s="48">
        <f t="shared" si="3"/>
        <v>304457.14953759359</v>
      </c>
      <c r="L120" s="47">
        <f t="shared" si="4"/>
        <v>72249.53533993756</v>
      </c>
      <c r="M120" s="47">
        <f t="shared" si="5"/>
        <v>232207.61419765605</v>
      </c>
    </row>
    <row r="121" spans="1:13">
      <c r="A121" t="s">
        <v>1210</v>
      </c>
      <c r="B121" t="s">
        <v>226</v>
      </c>
      <c r="C121" s="49" t="s">
        <v>1878</v>
      </c>
      <c r="D121" t="s">
        <v>1688</v>
      </c>
      <c r="E121" t="s">
        <v>3433</v>
      </c>
      <c r="F121" s="48">
        <v>4714609.6683548233</v>
      </c>
      <c r="G121" s="48">
        <v>13941691.480874853</v>
      </c>
      <c r="H121" s="48">
        <v>1722956.1689697483</v>
      </c>
      <c r="I121" s="48">
        <v>1561354.9639666176</v>
      </c>
      <c r="J121" s="48">
        <f t="shared" si="3"/>
        <v>21940612.282166041</v>
      </c>
      <c r="L121" s="47">
        <f t="shared" si="4"/>
        <v>15503046.444841471</v>
      </c>
      <c r="M121" s="47">
        <f t="shared" si="5"/>
        <v>6437565.8373245718</v>
      </c>
    </row>
    <row r="122" spans="1:13">
      <c r="A122" t="s">
        <v>1210</v>
      </c>
      <c r="B122" t="s">
        <v>226</v>
      </c>
      <c r="C122" s="49" t="s">
        <v>1604</v>
      </c>
      <c r="D122" t="s">
        <v>1714</v>
      </c>
      <c r="E122" t="s">
        <v>3432</v>
      </c>
      <c r="F122" s="48">
        <v>2005.2174210609373</v>
      </c>
      <c r="G122" s="48">
        <v>7601.7803016452435</v>
      </c>
      <c r="H122" s="48">
        <v>0</v>
      </c>
      <c r="I122" s="48">
        <v>0</v>
      </c>
      <c r="J122" s="48">
        <f t="shared" si="3"/>
        <v>9606.9977227061809</v>
      </c>
      <c r="L122" s="47">
        <f t="shared" si="4"/>
        <v>7601.7803016452435</v>
      </c>
      <c r="M122" s="47">
        <f t="shared" si="5"/>
        <v>2005.2174210609373</v>
      </c>
    </row>
    <row r="123" spans="1:13">
      <c r="A123" t="s">
        <v>1210</v>
      </c>
      <c r="B123" t="s">
        <v>226</v>
      </c>
      <c r="C123" s="49" t="s">
        <v>713</v>
      </c>
      <c r="D123" t="s">
        <v>712</v>
      </c>
      <c r="E123" t="s">
        <v>3431</v>
      </c>
      <c r="F123" s="48">
        <v>3197029.6755084479</v>
      </c>
      <c r="G123" s="48">
        <v>15700895.028664939</v>
      </c>
      <c r="H123" s="48">
        <v>1668656.4697567534</v>
      </c>
      <c r="I123" s="48">
        <v>6007696.8169474946</v>
      </c>
      <c r="J123" s="48">
        <f t="shared" si="3"/>
        <v>26574277.990877632</v>
      </c>
      <c r="L123" s="47">
        <f t="shared" si="4"/>
        <v>21708591.845612433</v>
      </c>
      <c r="M123" s="47">
        <f t="shared" si="5"/>
        <v>4865686.1452652011</v>
      </c>
    </row>
    <row r="124" spans="1:13">
      <c r="A124" t="s">
        <v>1210</v>
      </c>
      <c r="B124" t="s">
        <v>226</v>
      </c>
      <c r="C124" s="49" t="s">
        <v>1099</v>
      </c>
      <c r="D124" t="s">
        <v>1098</v>
      </c>
      <c r="E124" t="s">
        <v>3430</v>
      </c>
      <c r="F124" s="48">
        <v>3658428.2329775225</v>
      </c>
      <c r="G124" s="48">
        <v>6901628.9889809107</v>
      </c>
      <c r="H124" s="48">
        <v>652414.72092199663</v>
      </c>
      <c r="I124" s="48">
        <v>2201094.7169831968</v>
      </c>
      <c r="J124" s="48">
        <f t="shared" si="3"/>
        <v>13413566.659863627</v>
      </c>
      <c r="L124" s="47">
        <f t="shared" si="4"/>
        <v>9102723.7059641071</v>
      </c>
      <c r="M124" s="47">
        <f t="shared" si="5"/>
        <v>4310842.9538995195</v>
      </c>
    </row>
    <row r="125" spans="1:13">
      <c r="A125" t="s">
        <v>1210</v>
      </c>
      <c r="B125" t="s">
        <v>1667</v>
      </c>
      <c r="C125" s="49" t="s">
        <v>710</v>
      </c>
      <c r="D125" t="s">
        <v>709</v>
      </c>
      <c r="E125" t="s">
        <v>3429</v>
      </c>
      <c r="F125" s="48">
        <v>2860483.2249929989</v>
      </c>
      <c r="G125" s="48">
        <v>3121174.5497536925</v>
      </c>
      <c r="H125" s="48">
        <v>4320236.1738035548</v>
      </c>
      <c r="I125" s="48">
        <v>3688546.1536039575</v>
      </c>
      <c r="J125" s="48">
        <f t="shared" si="3"/>
        <v>13990440.102154205</v>
      </c>
      <c r="L125" s="47">
        <f t="shared" si="4"/>
        <v>6809720.70335765</v>
      </c>
      <c r="M125" s="47">
        <f t="shared" si="5"/>
        <v>7180719.3987965537</v>
      </c>
    </row>
    <row r="126" spans="1:13">
      <c r="A126" t="s">
        <v>304</v>
      </c>
      <c r="B126" t="s">
        <v>1824</v>
      </c>
      <c r="C126" s="49" t="s">
        <v>173</v>
      </c>
      <c r="D126" t="s">
        <v>172</v>
      </c>
      <c r="E126" t="s">
        <v>3428</v>
      </c>
      <c r="F126" s="48">
        <v>3723.4141893448118</v>
      </c>
      <c r="G126" s="48">
        <v>2493222.2139954353</v>
      </c>
      <c r="H126" s="48">
        <v>0</v>
      </c>
      <c r="I126" s="48">
        <v>0</v>
      </c>
      <c r="J126" s="48">
        <f t="shared" si="3"/>
        <v>2496945.62818478</v>
      </c>
      <c r="K126" s="48"/>
      <c r="L126" s="47">
        <f t="shared" si="4"/>
        <v>2493222.2139954353</v>
      </c>
      <c r="M126" s="47">
        <f t="shared" si="5"/>
        <v>3723.4141893448118</v>
      </c>
    </row>
    <row r="127" spans="1:13">
      <c r="A127" t="s">
        <v>304</v>
      </c>
      <c r="B127" t="s">
        <v>1824</v>
      </c>
      <c r="C127" s="49" t="s">
        <v>430</v>
      </c>
      <c r="D127" t="s">
        <v>429</v>
      </c>
      <c r="E127" t="s">
        <v>1870</v>
      </c>
      <c r="F127" s="48">
        <v>215295212.56535849</v>
      </c>
      <c r="G127" s="48">
        <v>225129235.64507604</v>
      </c>
      <c r="H127" s="48">
        <v>2155766.7470142376</v>
      </c>
      <c r="I127" s="48">
        <v>3702939.2178303096</v>
      </c>
      <c r="J127" s="48">
        <f t="shared" si="3"/>
        <v>446283154.17527908</v>
      </c>
      <c r="K127" s="48"/>
      <c r="L127" s="47">
        <f t="shared" si="4"/>
        <v>228832174.86290634</v>
      </c>
      <c r="M127" s="47">
        <f t="shared" si="5"/>
        <v>217450979.31237271</v>
      </c>
    </row>
    <row r="128" spans="1:13">
      <c r="A128" t="s">
        <v>304</v>
      </c>
      <c r="B128" t="s">
        <v>1824</v>
      </c>
      <c r="C128" s="49" t="s">
        <v>400</v>
      </c>
      <c r="D128" t="s">
        <v>399</v>
      </c>
      <c r="E128" t="s">
        <v>2930</v>
      </c>
      <c r="F128" s="48">
        <v>119149.43534354414</v>
      </c>
      <c r="G128" s="48">
        <v>956241.7001025239</v>
      </c>
      <c r="H128" s="48">
        <v>0</v>
      </c>
      <c r="I128" s="48">
        <v>0</v>
      </c>
      <c r="J128" s="48">
        <f t="shared" si="3"/>
        <v>1075391.1354460681</v>
      </c>
      <c r="K128" s="48"/>
      <c r="L128" s="47">
        <f t="shared" si="4"/>
        <v>956241.7001025239</v>
      </c>
      <c r="M128" s="47">
        <f t="shared" si="5"/>
        <v>119149.43534354414</v>
      </c>
    </row>
    <row r="129" spans="1:13">
      <c r="A129" t="s">
        <v>304</v>
      </c>
      <c r="B129" t="s">
        <v>1824</v>
      </c>
      <c r="C129" s="49" t="s">
        <v>403</v>
      </c>
      <c r="D129" t="s">
        <v>402</v>
      </c>
      <c r="E129" t="s">
        <v>3427</v>
      </c>
      <c r="F129" s="48">
        <v>90942.218783369055</v>
      </c>
      <c r="G129" s="48">
        <v>659745.31499709748</v>
      </c>
      <c r="H129" s="48">
        <v>0</v>
      </c>
      <c r="I129" s="48">
        <v>0</v>
      </c>
      <c r="J129" s="48">
        <f t="shared" si="3"/>
        <v>750687.53378046653</v>
      </c>
      <c r="K129" s="48"/>
      <c r="L129" s="47">
        <f t="shared" si="4"/>
        <v>659745.31499709748</v>
      </c>
      <c r="M129" s="47">
        <f t="shared" si="5"/>
        <v>90942.218783369055</v>
      </c>
    </row>
    <row r="130" spans="1:13">
      <c r="A130" t="s">
        <v>304</v>
      </c>
      <c r="B130" t="s">
        <v>3066</v>
      </c>
      <c r="C130" s="49" t="s">
        <v>1366</v>
      </c>
      <c r="D130" t="s">
        <v>1365</v>
      </c>
      <c r="E130" t="s">
        <v>3426</v>
      </c>
      <c r="F130" s="48">
        <v>364563.08983892674</v>
      </c>
      <c r="G130" s="48">
        <v>3570632.4886924662</v>
      </c>
      <c r="H130" s="48">
        <v>0</v>
      </c>
      <c r="I130" s="48">
        <v>0</v>
      </c>
      <c r="J130" s="48">
        <f t="shared" si="3"/>
        <v>3935195.5785313928</v>
      </c>
      <c r="K130" s="48"/>
      <c r="L130" s="47">
        <f t="shared" si="4"/>
        <v>3570632.4886924662</v>
      </c>
      <c r="M130" s="47">
        <f t="shared" si="5"/>
        <v>364563.08983892674</v>
      </c>
    </row>
    <row r="131" spans="1:13">
      <c r="A131" t="s">
        <v>304</v>
      </c>
      <c r="B131" t="s">
        <v>3066</v>
      </c>
      <c r="C131" s="49" t="s">
        <v>497</v>
      </c>
      <c r="D131" t="s">
        <v>496</v>
      </c>
      <c r="E131" t="s">
        <v>3425</v>
      </c>
      <c r="F131" s="48">
        <v>8094.7823887867426</v>
      </c>
      <c r="G131" s="48">
        <v>1043904.779279682</v>
      </c>
      <c r="H131" s="48">
        <v>0</v>
      </c>
      <c r="I131" s="48">
        <v>0</v>
      </c>
      <c r="J131" s="48">
        <f t="shared" ref="J131:J194" si="6">SUM(F131:I131)</f>
        <v>1051999.5616684686</v>
      </c>
      <c r="K131" s="48"/>
      <c r="L131" s="47">
        <f t="shared" ref="L131:L194" si="7">G131+I131</f>
        <v>1043904.779279682</v>
      </c>
      <c r="M131" s="47">
        <f t="shared" ref="M131:M194" si="8">F131+H131</f>
        <v>8094.7823887867426</v>
      </c>
    </row>
    <row r="132" spans="1:13">
      <c r="A132" t="s">
        <v>304</v>
      </c>
      <c r="B132" t="s">
        <v>3066</v>
      </c>
      <c r="C132" s="49" t="s">
        <v>1243</v>
      </c>
      <c r="D132" t="s">
        <v>1242</v>
      </c>
      <c r="E132" t="s">
        <v>3424</v>
      </c>
      <c r="F132" s="48">
        <v>20020.038899663541</v>
      </c>
      <c r="G132" s="48">
        <v>1916315.337112119</v>
      </c>
      <c r="H132" s="48">
        <v>0</v>
      </c>
      <c r="I132" s="48">
        <v>0</v>
      </c>
      <c r="J132" s="48">
        <f t="shared" si="6"/>
        <v>1936335.3760117826</v>
      </c>
      <c r="K132" s="48"/>
      <c r="L132" s="47">
        <f t="shared" si="7"/>
        <v>1916315.337112119</v>
      </c>
      <c r="M132" s="47">
        <f t="shared" si="8"/>
        <v>20020.038899663541</v>
      </c>
    </row>
    <row r="133" spans="1:13">
      <c r="A133" t="s">
        <v>304</v>
      </c>
      <c r="B133" t="s">
        <v>3066</v>
      </c>
      <c r="C133" s="49" t="s">
        <v>1393</v>
      </c>
      <c r="D133" t="s">
        <v>1392</v>
      </c>
      <c r="E133" t="s">
        <v>3423</v>
      </c>
      <c r="F133" s="48">
        <v>293341.54261686123</v>
      </c>
      <c r="G133" s="48">
        <v>1006075.8621983004</v>
      </c>
      <c r="H133" s="48">
        <v>0</v>
      </c>
      <c r="I133" s="48">
        <v>0</v>
      </c>
      <c r="J133" s="48">
        <f t="shared" si="6"/>
        <v>1299417.4048151616</v>
      </c>
      <c r="K133" s="48"/>
      <c r="L133" s="47">
        <f t="shared" si="7"/>
        <v>1006075.8621983004</v>
      </c>
      <c r="M133" s="47">
        <f t="shared" si="8"/>
        <v>293341.54261686123</v>
      </c>
    </row>
    <row r="134" spans="1:13">
      <c r="A134" t="s">
        <v>304</v>
      </c>
      <c r="B134" t="s">
        <v>3066</v>
      </c>
      <c r="C134" s="49" t="s">
        <v>1267</v>
      </c>
      <c r="D134" t="s">
        <v>1266</v>
      </c>
      <c r="E134" t="s">
        <v>3422</v>
      </c>
      <c r="F134" s="48">
        <v>0</v>
      </c>
      <c r="G134" s="48">
        <v>0</v>
      </c>
      <c r="H134" s="48">
        <v>0</v>
      </c>
      <c r="I134" s="48">
        <v>0</v>
      </c>
      <c r="J134" s="48">
        <f t="shared" si="6"/>
        <v>0</v>
      </c>
      <c r="K134" s="48"/>
      <c r="L134" s="47">
        <f t="shared" si="7"/>
        <v>0</v>
      </c>
      <c r="M134" s="47">
        <f t="shared" si="8"/>
        <v>0</v>
      </c>
    </row>
    <row r="135" spans="1:13">
      <c r="A135" t="s">
        <v>304</v>
      </c>
      <c r="B135" t="s">
        <v>3066</v>
      </c>
      <c r="C135" s="49" t="s">
        <v>1390</v>
      </c>
      <c r="D135" t="s">
        <v>1389</v>
      </c>
      <c r="E135" t="s">
        <v>3421</v>
      </c>
      <c r="F135" s="48">
        <v>616563.21009093232</v>
      </c>
      <c r="G135" s="48">
        <v>4005458.6066935714</v>
      </c>
      <c r="H135" s="48">
        <v>0</v>
      </c>
      <c r="I135" s="48">
        <v>0</v>
      </c>
      <c r="J135" s="48">
        <f t="shared" si="6"/>
        <v>4622021.8167845039</v>
      </c>
      <c r="K135" s="48"/>
      <c r="L135" s="47">
        <f t="shared" si="7"/>
        <v>4005458.6066935714</v>
      </c>
      <c r="M135" s="47">
        <f t="shared" si="8"/>
        <v>616563.21009093232</v>
      </c>
    </row>
    <row r="136" spans="1:13">
      <c r="A136" t="s">
        <v>304</v>
      </c>
      <c r="B136" t="s">
        <v>3066</v>
      </c>
      <c r="C136" s="49" t="s">
        <v>1588</v>
      </c>
      <c r="D136" t="s">
        <v>1587</v>
      </c>
      <c r="E136" t="s">
        <v>3420</v>
      </c>
      <c r="F136" s="48">
        <v>0</v>
      </c>
      <c r="G136" s="48">
        <v>0</v>
      </c>
      <c r="H136" s="48">
        <v>0</v>
      </c>
      <c r="I136" s="48">
        <v>0</v>
      </c>
      <c r="J136" s="48">
        <f t="shared" si="6"/>
        <v>0</v>
      </c>
      <c r="K136" s="48"/>
      <c r="L136" s="47">
        <f t="shared" si="7"/>
        <v>0</v>
      </c>
      <c r="M136" s="47">
        <f t="shared" si="8"/>
        <v>0</v>
      </c>
    </row>
    <row r="137" spans="1:13">
      <c r="A137" t="s">
        <v>304</v>
      </c>
      <c r="B137" t="s">
        <v>3066</v>
      </c>
      <c r="C137" s="49" t="s">
        <v>1212</v>
      </c>
      <c r="D137" t="s">
        <v>1211</v>
      </c>
      <c r="E137" t="s">
        <v>3419</v>
      </c>
      <c r="F137" s="48">
        <v>0</v>
      </c>
      <c r="G137" s="48">
        <v>0</v>
      </c>
      <c r="H137" s="48">
        <v>0</v>
      </c>
      <c r="I137" s="48">
        <v>0</v>
      </c>
      <c r="J137" s="48">
        <f t="shared" si="6"/>
        <v>0</v>
      </c>
      <c r="K137" s="48"/>
      <c r="L137" s="47">
        <f t="shared" si="7"/>
        <v>0</v>
      </c>
      <c r="M137" s="47">
        <f t="shared" si="8"/>
        <v>0</v>
      </c>
    </row>
    <row r="138" spans="1:13">
      <c r="A138" t="s">
        <v>304</v>
      </c>
      <c r="B138" t="s">
        <v>3066</v>
      </c>
      <c r="C138" s="49" t="s">
        <v>3016</v>
      </c>
      <c r="D138" t="s">
        <v>3015</v>
      </c>
      <c r="E138" t="s">
        <v>3418</v>
      </c>
      <c r="F138" s="48">
        <v>0</v>
      </c>
      <c r="G138" s="48">
        <v>3742.4042268523194</v>
      </c>
      <c r="H138" s="48">
        <v>0</v>
      </c>
      <c r="I138" s="48">
        <v>0</v>
      </c>
      <c r="J138" s="48">
        <f t="shared" si="6"/>
        <v>3742.4042268523194</v>
      </c>
      <c r="K138" s="48"/>
      <c r="L138" s="47">
        <f t="shared" si="7"/>
        <v>3742.4042268523194</v>
      </c>
      <c r="M138" s="47">
        <f t="shared" si="8"/>
        <v>0</v>
      </c>
    </row>
    <row r="139" spans="1:13">
      <c r="A139" t="s">
        <v>304</v>
      </c>
      <c r="B139" t="s">
        <v>3066</v>
      </c>
      <c r="C139" s="49" t="s">
        <v>1294</v>
      </c>
      <c r="D139" t="s">
        <v>1293</v>
      </c>
      <c r="E139" t="s">
        <v>3417</v>
      </c>
      <c r="F139" s="48">
        <v>298718.15986409853</v>
      </c>
      <c r="G139" s="48">
        <v>1538163.1725735946</v>
      </c>
      <c r="H139" s="48">
        <v>0</v>
      </c>
      <c r="I139" s="48">
        <v>0</v>
      </c>
      <c r="J139" s="48">
        <f t="shared" si="6"/>
        <v>1836881.3324376931</v>
      </c>
      <c r="K139" s="48"/>
      <c r="L139" s="47">
        <f t="shared" si="7"/>
        <v>1538163.1725735946</v>
      </c>
      <c r="M139" s="47">
        <f t="shared" si="8"/>
        <v>298718.15986409853</v>
      </c>
    </row>
    <row r="140" spans="1:13">
      <c r="A140" t="s">
        <v>304</v>
      </c>
      <c r="B140" t="s">
        <v>3066</v>
      </c>
      <c r="C140" s="49" t="s">
        <v>1258</v>
      </c>
      <c r="D140" t="s">
        <v>1257</v>
      </c>
      <c r="E140" t="s">
        <v>3416</v>
      </c>
      <c r="F140" s="48">
        <v>200118.17859407628</v>
      </c>
      <c r="G140" s="48">
        <v>2493398.231272744</v>
      </c>
      <c r="H140" s="48">
        <v>0</v>
      </c>
      <c r="I140" s="48">
        <v>0</v>
      </c>
      <c r="J140" s="48">
        <f t="shared" si="6"/>
        <v>2693516.4098668201</v>
      </c>
      <c r="K140" s="48"/>
      <c r="L140" s="47">
        <f t="shared" si="7"/>
        <v>2493398.231272744</v>
      </c>
      <c r="M140" s="47">
        <f t="shared" si="8"/>
        <v>200118.17859407628</v>
      </c>
    </row>
    <row r="141" spans="1:13">
      <c r="A141" t="s">
        <v>304</v>
      </c>
      <c r="B141" t="s">
        <v>3066</v>
      </c>
      <c r="C141" s="49" t="s">
        <v>1576</v>
      </c>
      <c r="D141" t="s">
        <v>1575</v>
      </c>
      <c r="E141" t="s">
        <v>3415</v>
      </c>
      <c r="F141" s="48">
        <v>1342.1462053135883</v>
      </c>
      <c r="G141" s="48">
        <v>719863.43498841755</v>
      </c>
      <c r="H141" s="48">
        <v>0</v>
      </c>
      <c r="I141" s="48">
        <v>0</v>
      </c>
      <c r="J141" s="48">
        <f t="shared" si="6"/>
        <v>721205.58119373117</v>
      </c>
      <c r="K141" s="48"/>
      <c r="L141" s="47">
        <f t="shared" si="7"/>
        <v>719863.43498841755</v>
      </c>
      <c r="M141" s="47">
        <f t="shared" si="8"/>
        <v>1342.1462053135883</v>
      </c>
    </row>
    <row r="142" spans="1:13">
      <c r="A142" t="s">
        <v>304</v>
      </c>
      <c r="B142" t="s">
        <v>3066</v>
      </c>
      <c r="C142" s="49" t="s">
        <v>1231</v>
      </c>
      <c r="D142" t="s">
        <v>1230</v>
      </c>
      <c r="E142" t="s">
        <v>3414</v>
      </c>
      <c r="F142" s="48">
        <v>0</v>
      </c>
      <c r="G142" s="48">
        <v>0</v>
      </c>
      <c r="H142" s="48">
        <v>0</v>
      </c>
      <c r="I142" s="48">
        <v>0</v>
      </c>
      <c r="J142" s="48">
        <f t="shared" si="6"/>
        <v>0</v>
      </c>
      <c r="K142" s="48"/>
      <c r="L142" s="47">
        <f t="shared" si="7"/>
        <v>0</v>
      </c>
      <c r="M142" s="47">
        <f t="shared" si="8"/>
        <v>0</v>
      </c>
    </row>
    <row r="143" spans="1:13">
      <c r="A143" t="s">
        <v>304</v>
      </c>
      <c r="B143" t="s">
        <v>3066</v>
      </c>
      <c r="C143" s="49" t="s">
        <v>1564</v>
      </c>
      <c r="D143" t="s">
        <v>1563</v>
      </c>
      <c r="E143" t="s">
        <v>3413</v>
      </c>
      <c r="F143" s="48">
        <v>0</v>
      </c>
      <c r="G143" s="48">
        <v>0</v>
      </c>
      <c r="H143" s="48">
        <v>0</v>
      </c>
      <c r="I143" s="48">
        <v>0</v>
      </c>
      <c r="J143" s="48">
        <f t="shared" si="6"/>
        <v>0</v>
      </c>
      <c r="K143" s="48"/>
      <c r="L143" s="47">
        <f t="shared" si="7"/>
        <v>0</v>
      </c>
      <c r="M143" s="47">
        <f t="shared" si="8"/>
        <v>0</v>
      </c>
    </row>
    <row r="144" spans="1:13">
      <c r="A144" t="s">
        <v>304</v>
      </c>
      <c r="B144" t="s">
        <v>3066</v>
      </c>
      <c r="C144" s="49" t="s">
        <v>1345</v>
      </c>
      <c r="D144" t="s">
        <v>1344</v>
      </c>
      <c r="E144" t="s">
        <v>3412</v>
      </c>
      <c r="F144" s="48">
        <v>166304.79659475034</v>
      </c>
      <c r="G144" s="48">
        <v>3591043.3857166716</v>
      </c>
      <c r="H144" s="48">
        <v>0</v>
      </c>
      <c r="I144" s="48">
        <v>0</v>
      </c>
      <c r="J144" s="48">
        <f t="shared" si="6"/>
        <v>3757348.1823114217</v>
      </c>
      <c r="K144" s="48"/>
      <c r="L144" s="47">
        <f t="shared" si="7"/>
        <v>3591043.3857166716</v>
      </c>
      <c r="M144" s="47">
        <f t="shared" si="8"/>
        <v>166304.79659475034</v>
      </c>
    </row>
    <row r="145" spans="1:13">
      <c r="A145" t="s">
        <v>304</v>
      </c>
      <c r="B145" t="s">
        <v>3066</v>
      </c>
      <c r="C145" s="49" t="s">
        <v>1318</v>
      </c>
      <c r="D145" t="s">
        <v>1317</v>
      </c>
      <c r="E145" t="s">
        <v>3411</v>
      </c>
      <c r="F145" s="48">
        <v>0</v>
      </c>
      <c r="G145" s="48">
        <v>0</v>
      </c>
      <c r="H145" s="48">
        <v>0</v>
      </c>
      <c r="I145" s="48">
        <v>0</v>
      </c>
      <c r="J145" s="48">
        <f t="shared" si="6"/>
        <v>0</v>
      </c>
      <c r="K145" s="48"/>
      <c r="L145" s="47">
        <f t="shared" si="7"/>
        <v>0</v>
      </c>
      <c r="M145" s="47">
        <f t="shared" si="8"/>
        <v>0</v>
      </c>
    </row>
    <row r="146" spans="1:13">
      <c r="A146" t="s">
        <v>304</v>
      </c>
      <c r="B146" t="s">
        <v>3066</v>
      </c>
      <c r="C146" s="49" t="s">
        <v>1255</v>
      </c>
      <c r="D146" t="s">
        <v>1254</v>
      </c>
      <c r="E146" t="s">
        <v>3410</v>
      </c>
      <c r="F146" s="48">
        <v>0</v>
      </c>
      <c r="G146" s="48">
        <v>0</v>
      </c>
      <c r="H146" s="48">
        <v>0</v>
      </c>
      <c r="I146" s="48">
        <v>0</v>
      </c>
      <c r="J146" s="48">
        <f t="shared" si="6"/>
        <v>0</v>
      </c>
      <c r="K146" s="48"/>
      <c r="L146" s="47">
        <f t="shared" si="7"/>
        <v>0</v>
      </c>
      <c r="M146" s="47">
        <f t="shared" si="8"/>
        <v>0</v>
      </c>
    </row>
    <row r="147" spans="1:13">
      <c r="A147" t="s">
        <v>304</v>
      </c>
      <c r="B147" t="s">
        <v>1662</v>
      </c>
      <c r="C147" s="49" t="s">
        <v>1064</v>
      </c>
      <c r="D147" t="s">
        <v>1063</v>
      </c>
      <c r="E147" t="s">
        <v>3409</v>
      </c>
      <c r="F147" s="48">
        <v>2967203.3694958971</v>
      </c>
      <c r="G147" s="48">
        <v>1850515.2673251012</v>
      </c>
      <c r="H147" s="48">
        <v>880052.1275399857</v>
      </c>
      <c r="I147" s="48">
        <v>1092770.8645697476</v>
      </c>
      <c r="J147" s="48">
        <f t="shared" si="6"/>
        <v>6790541.6289307317</v>
      </c>
      <c r="K147" s="48"/>
      <c r="L147" s="47">
        <f t="shared" si="7"/>
        <v>2943286.1318948488</v>
      </c>
      <c r="M147" s="47">
        <f t="shared" si="8"/>
        <v>3847255.4970358829</v>
      </c>
    </row>
    <row r="148" spans="1:13">
      <c r="A148" t="s">
        <v>304</v>
      </c>
      <c r="B148" t="s">
        <v>226</v>
      </c>
      <c r="C148" s="49" t="s">
        <v>581</v>
      </c>
      <c r="D148" t="s">
        <v>580</v>
      </c>
      <c r="E148" t="s">
        <v>3408</v>
      </c>
      <c r="F148" s="48">
        <v>3269073.0703724134</v>
      </c>
      <c r="G148" s="48">
        <v>27578121.817093521</v>
      </c>
      <c r="H148" s="48">
        <v>93385.039475486541</v>
      </c>
      <c r="I148" s="48">
        <v>317364.70146295731</v>
      </c>
      <c r="J148" s="48">
        <f t="shared" si="6"/>
        <v>31257944.628404379</v>
      </c>
      <c r="K148" s="48"/>
      <c r="L148" s="47">
        <f t="shared" si="7"/>
        <v>27895486.518556479</v>
      </c>
      <c r="M148" s="47">
        <f t="shared" si="8"/>
        <v>3362458.1098479</v>
      </c>
    </row>
    <row r="149" spans="1:13">
      <c r="A149" t="s">
        <v>304</v>
      </c>
      <c r="B149" t="s">
        <v>226</v>
      </c>
      <c r="C149" s="49" t="s">
        <v>302</v>
      </c>
      <c r="D149" t="s">
        <v>301</v>
      </c>
      <c r="E149" t="s">
        <v>3407</v>
      </c>
      <c r="F149" s="48">
        <v>0</v>
      </c>
      <c r="G149" s="48">
        <v>0</v>
      </c>
      <c r="H149" s="48">
        <v>0</v>
      </c>
      <c r="I149" s="48">
        <v>0</v>
      </c>
      <c r="J149" s="48">
        <f t="shared" si="6"/>
        <v>0</v>
      </c>
      <c r="K149" s="48"/>
      <c r="L149" s="47">
        <f t="shared" si="7"/>
        <v>0</v>
      </c>
      <c r="M149" s="47">
        <f t="shared" si="8"/>
        <v>0</v>
      </c>
    </row>
    <row r="150" spans="1:13">
      <c r="A150" t="s">
        <v>304</v>
      </c>
      <c r="B150" t="s">
        <v>226</v>
      </c>
      <c r="C150" s="49" t="s">
        <v>854</v>
      </c>
      <c r="D150" t="s">
        <v>853</v>
      </c>
      <c r="E150" t="s">
        <v>3406</v>
      </c>
      <c r="F150" s="48">
        <v>46558.774683769356</v>
      </c>
      <c r="G150" s="48">
        <v>0</v>
      </c>
      <c r="H150" s="48">
        <v>21217.455764733189</v>
      </c>
      <c r="I150" s="48">
        <v>23319.995930852143</v>
      </c>
      <c r="J150" s="48">
        <f t="shared" si="6"/>
        <v>91096.226379354688</v>
      </c>
      <c r="K150" s="48"/>
      <c r="L150" s="47">
        <f t="shared" si="7"/>
        <v>23319.995930852143</v>
      </c>
      <c r="M150" s="47">
        <f t="shared" si="8"/>
        <v>67776.230448502552</v>
      </c>
    </row>
    <row r="151" spans="1:13">
      <c r="A151" t="s">
        <v>304</v>
      </c>
      <c r="B151" t="s">
        <v>226</v>
      </c>
      <c r="C151" s="49" t="s">
        <v>418</v>
      </c>
      <c r="D151" t="s">
        <v>417</v>
      </c>
      <c r="E151" t="s">
        <v>3405</v>
      </c>
      <c r="F151" s="48">
        <v>0</v>
      </c>
      <c r="G151" s="48">
        <v>0</v>
      </c>
      <c r="H151" s="48">
        <v>0</v>
      </c>
      <c r="I151" s="48">
        <v>0</v>
      </c>
      <c r="J151" s="48">
        <f t="shared" si="6"/>
        <v>0</v>
      </c>
      <c r="K151" s="48"/>
      <c r="L151" s="47">
        <f t="shared" si="7"/>
        <v>0</v>
      </c>
      <c r="M151" s="47">
        <f t="shared" si="8"/>
        <v>0</v>
      </c>
    </row>
    <row r="152" spans="1:13">
      <c r="A152" t="s">
        <v>304</v>
      </c>
      <c r="B152" t="s">
        <v>226</v>
      </c>
      <c r="C152" s="49" t="s">
        <v>1524</v>
      </c>
      <c r="D152" t="s">
        <v>1523</v>
      </c>
      <c r="E152" t="s">
        <v>3404</v>
      </c>
      <c r="F152" s="48">
        <v>239985.35732198763</v>
      </c>
      <c r="G152" s="48">
        <v>0</v>
      </c>
      <c r="H152" s="48">
        <v>74258.981816836371</v>
      </c>
      <c r="I152" s="48">
        <v>0</v>
      </c>
      <c r="J152" s="48">
        <f t="shared" si="6"/>
        <v>314244.33913882403</v>
      </c>
      <c r="K152" s="48"/>
      <c r="L152" s="47">
        <f t="shared" si="7"/>
        <v>0</v>
      </c>
      <c r="M152" s="47">
        <f t="shared" si="8"/>
        <v>314244.33913882403</v>
      </c>
    </row>
    <row r="153" spans="1:13">
      <c r="A153" t="s">
        <v>304</v>
      </c>
      <c r="B153" t="s">
        <v>226</v>
      </c>
      <c r="C153" s="49" t="s">
        <v>569</v>
      </c>
      <c r="D153" t="s">
        <v>568</v>
      </c>
      <c r="E153" t="s">
        <v>3403</v>
      </c>
      <c r="F153" s="48">
        <v>6934998.269131586</v>
      </c>
      <c r="G153" s="48">
        <v>15568013.748954732</v>
      </c>
      <c r="H153" s="48">
        <v>1339447.4125506743</v>
      </c>
      <c r="I153" s="48">
        <v>5265498.66813826</v>
      </c>
      <c r="J153" s="48">
        <f t="shared" si="6"/>
        <v>29107958.098775253</v>
      </c>
      <c r="K153" s="48"/>
      <c r="L153" s="47">
        <f t="shared" si="7"/>
        <v>20833512.417092994</v>
      </c>
      <c r="M153" s="47">
        <f t="shared" si="8"/>
        <v>8274445.6816822607</v>
      </c>
    </row>
    <row r="154" spans="1:13">
      <c r="A154" t="s">
        <v>304</v>
      </c>
      <c r="B154" t="s">
        <v>226</v>
      </c>
      <c r="C154" s="49" t="s">
        <v>191</v>
      </c>
      <c r="D154" t="s">
        <v>190</v>
      </c>
      <c r="E154" t="s">
        <v>3402</v>
      </c>
      <c r="F154" s="48">
        <v>140607.20123801485</v>
      </c>
      <c r="G154" s="48">
        <v>511346.39720134408</v>
      </c>
      <c r="H154" s="48">
        <v>696043.0154598715</v>
      </c>
      <c r="I154" s="48">
        <v>3151429.6586977439</v>
      </c>
      <c r="J154" s="48">
        <f t="shared" si="6"/>
        <v>4499426.2725969739</v>
      </c>
      <c r="K154" s="48"/>
      <c r="L154" s="47">
        <f t="shared" si="7"/>
        <v>3662776.0558990878</v>
      </c>
      <c r="M154" s="47">
        <f t="shared" si="8"/>
        <v>836650.21669788635</v>
      </c>
    </row>
    <row r="155" spans="1:13">
      <c r="A155" t="s">
        <v>304</v>
      </c>
      <c r="B155" t="s">
        <v>226</v>
      </c>
      <c r="C155" s="49" t="s">
        <v>584</v>
      </c>
      <c r="D155" t="s">
        <v>583</v>
      </c>
      <c r="E155" t="s">
        <v>3401</v>
      </c>
      <c r="F155" s="48">
        <v>0</v>
      </c>
      <c r="G155" s="48">
        <v>0</v>
      </c>
      <c r="H155" s="48">
        <v>0</v>
      </c>
      <c r="I155" s="48">
        <v>0</v>
      </c>
      <c r="J155" s="48">
        <f t="shared" si="6"/>
        <v>0</v>
      </c>
      <c r="K155" s="48"/>
      <c r="L155" s="47">
        <f t="shared" si="7"/>
        <v>0</v>
      </c>
      <c r="M155" s="47">
        <f t="shared" si="8"/>
        <v>0</v>
      </c>
    </row>
    <row r="156" spans="1:13">
      <c r="A156" t="s">
        <v>304</v>
      </c>
      <c r="B156" t="s">
        <v>226</v>
      </c>
      <c r="C156" s="49" t="s">
        <v>3400</v>
      </c>
      <c r="D156" t="s">
        <v>586</v>
      </c>
      <c r="E156" t="s">
        <v>3399</v>
      </c>
      <c r="F156" s="48">
        <v>0</v>
      </c>
      <c r="G156" s="48">
        <v>0</v>
      </c>
      <c r="H156" s="48">
        <v>0</v>
      </c>
      <c r="I156" s="48">
        <v>0</v>
      </c>
      <c r="J156" s="48">
        <f t="shared" si="6"/>
        <v>0</v>
      </c>
      <c r="K156" s="48"/>
      <c r="L156" s="47">
        <f t="shared" si="7"/>
        <v>0</v>
      </c>
      <c r="M156" s="47">
        <f t="shared" si="8"/>
        <v>0</v>
      </c>
    </row>
    <row r="157" spans="1:13">
      <c r="A157" t="s">
        <v>304</v>
      </c>
      <c r="B157" t="s">
        <v>226</v>
      </c>
      <c r="C157" s="49" t="s">
        <v>266</v>
      </c>
      <c r="D157" t="s">
        <v>265</v>
      </c>
      <c r="E157" t="s">
        <v>3398</v>
      </c>
      <c r="F157" s="48">
        <v>1967081.7433665204</v>
      </c>
      <c r="G157" s="48">
        <v>3519917.0140850917</v>
      </c>
      <c r="H157" s="48">
        <v>0</v>
      </c>
      <c r="I157" s="48">
        <v>0</v>
      </c>
      <c r="J157" s="48">
        <f t="shared" si="6"/>
        <v>5486998.7574516125</v>
      </c>
      <c r="K157" s="48"/>
      <c r="L157" s="47">
        <f t="shared" si="7"/>
        <v>3519917.0140850917</v>
      </c>
      <c r="M157" s="47">
        <f t="shared" si="8"/>
        <v>1967081.7433665204</v>
      </c>
    </row>
    <row r="158" spans="1:13">
      <c r="A158" t="s">
        <v>304</v>
      </c>
      <c r="B158" t="s">
        <v>226</v>
      </c>
      <c r="C158" s="49" t="s">
        <v>1579</v>
      </c>
      <c r="D158" t="s">
        <v>1578</v>
      </c>
      <c r="E158" t="s">
        <v>3397</v>
      </c>
      <c r="F158" s="48">
        <v>0</v>
      </c>
      <c r="G158" s="48">
        <v>0</v>
      </c>
      <c r="H158" s="48">
        <v>0</v>
      </c>
      <c r="I158" s="48">
        <v>0</v>
      </c>
      <c r="J158" s="48">
        <f t="shared" si="6"/>
        <v>0</v>
      </c>
      <c r="K158" s="48"/>
      <c r="L158" s="47">
        <f t="shared" si="7"/>
        <v>0</v>
      </c>
      <c r="M158" s="47">
        <f t="shared" si="8"/>
        <v>0</v>
      </c>
    </row>
    <row r="159" spans="1:13">
      <c r="A159" t="s">
        <v>304</v>
      </c>
      <c r="B159" t="s">
        <v>226</v>
      </c>
      <c r="C159" s="49" t="s">
        <v>965</v>
      </c>
      <c r="D159" t="s">
        <v>964</v>
      </c>
      <c r="E159" t="s">
        <v>3396</v>
      </c>
      <c r="F159" s="48">
        <v>1199741.8914949887</v>
      </c>
      <c r="G159" s="48">
        <v>121688.88676121153</v>
      </c>
      <c r="H159" s="48">
        <v>107284.50601022015</v>
      </c>
      <c r="I159" s="48">
        <v>421462.49471032561</v>
      </c>
      <c r="J159" s="48">
        <f t="shared" si="6"/>
        <v>1850177.7789767459</v>
      </c>
      <c r="K159" s="48"/>
      <c r="L159" s="47">
        <f t="shared" si="7"/>
        <v>543151.38147153717</v>
      </c>
      <c r="M159" s="47">
        <f t="shared" si="8"/>
        <v>1307026.3975052088</v>
      </c>
    </row>
    <row r="160" spans="1:13">
      <c r="A160" t="s">
        <v>304</v>
      </c>
      <c r="B160" t="s">
        <v>226</v>
      </c>
      <c r="C160" s="49" t="s">
        <v>1162</v>
      </c>
      <c r="D160" t="s">
        <v>1161</v>
      </c>
      <c r="E160" t="s">
        <v>3395</v>
      </c>
      <c r="F160" s="48">
        <v>7915.8432122701906</v>
      </c>
      <c r="G160" s="48">
        <v>0</v>
      </c>
      <c r="H160" s="48">
        <v>1186.8373392271683</v>
      </c>
      <c r="I160" s="48">
        <v>0</v>
      </c>
      <c r="J160" s="48">
        <f t="shared" si="6"/>
        <v>9102.6805514973585</v>
      </c>
      <c r="K160" s="48"/>
      <c r="L160" s="47">
        <f t="shared" si="7"/>
        <v>0</v>
      </c>
      <c r="M160" s="47">
        <f t="shared" si="8"/>
        <v>9102.6805514973585</v>
      </c>
    </row>
    <row r="161" spans="1:13">
      <c r="A161" t="s">
        <v>304</v>
      </c>
      <c r="B161" t="s">
        <v>226</v>
      </c>
      <c r="C161" s="49" t="s">
        <v>3394</v>
      </c>
      <c r="D161" t="s">
        <v>3393</v>
      </c>
      <c r="E161" t="s">
        <v>3392</v>
      </c>
      <c r="F161" s="48">
        <v>0</v>
      </c>
      <c r="G161" s="48">
        <v>0</v>
      </c>
      <c r="H161" s="48">
        <v>0</v>
      </c>
      <c r="I161" s="48">
        <v>0</v>
      </c>
      <c r="J161" s="48">
        <f t="shared" si="6"/>
        <v>0</v>
      </c>
      <c r="K161" s="48"/>
      <c r="L161" s="47">
        <f t="shared" si="7"/>
        <v>0</v>
      </c>
      <c r="M161" s="47">
        <f t="shared" si="8"/>
        <v>0</v>
      </c>
    </row>
    <row r="162" spans="1:13">
      <c r="A162" t="s">
        <v>304</v>
      </c>
      <c r="B162" t="s">
        <v>226</v>
      </c>
      <c r="C162" s="49" t="s">
        <v>1514</v>
      </c>
      <c r="D162" t="s">
        <v>1513</v>
      </c>
      <c r="E162" t="s">
        <v>1515</v>
      </c>
      <c r="F162" s="48">
        <v>0</v>
      </c>
      <c r="G162" s="48">
        <v>0</v>
      </c>
      <c r="H162" s="48">
        <v>0</v>
      </c>
      <c r="I162" s="48">
        <v>0</v>
      </c>
      <c r="J162" s="48">
        <f t="shared" si="6"/>
        <v>0</v>
      </c>
      <c r="K162" s="48"/>
      <c r="L162" s="47">
        <f t="shared" si="7"/>
        <v>0</v>
      </c>
      <c r="M162" s="47">
        <f t="shared" si="8"/>
        <v>0</v>
      </c>
    </row>
    <row r="163" spans="1:13">
      <c r="A163" t="s">
        <v>304</v>
      </c>
      <c r="B163" t="s">
        <v>226</v>
      </c>
      <c r="C163" s="49" t="s">
        <v>1940</v>
      </c>
      <c r="D163" t="s">
        <v>1938</v>
      </c>
      <c r="E163" t="s">
        <v>3391</v>
      </c>
      <c r="F163" s="48">
        <v>1700106.8003285171</v>
      </c>
      <c r="G163" s="48">
        <v>9229874.5119513366</v>
      </c>
      <c r="H163" s="48">
        <v>1932552.4973959059</v>
      </c>
      <c r="I163" s="48">
        <v>6428911.4766585333</v>
      </c>
      <c r="J163" s="48">
        <f t="shared" si="6"/>
        <v>19291445.286334295</v>
      </c>
      <c r="K163" s="48"/>
      <c r="L163" s="47">
        <f t="shared" si="7"/>
        <v>15658785.988609869</v>
      </c>
      <c r="M163" s="47">
        <f t="shared" si="8"/>
        <v>3632659.297724423</v>
      </c>
    </row>
    <row r="164" spans="1:13">
      <c r="A164" t="s">
        <v>304</v>
      </c>
      <c r="B164" t="s">
        <v>226</v>
      </c>
      <c r="C164" s="49" t="s">
        <v>3390</v>
      </c>
      <c r="D164" t="s">
        <v>286</v>
      </c>
      <c r="E164" t="s">
        <v>3389</v>
      </c>
      <c r="F164" s="48">
        <v>0</v>
      </c>
      <c r="G164" s="48">
        <v>0</v>
      </c>
      <c r="H164" s="48">
        <v>0</v>
      </c>
      <c r="I164" s="48">
        <v>0</v>
      </c>
      <c r="J164" s="48">
        <f t="shared" si="6"/>
        <v>0</v>
      </c>
      <c r="K164" s="48"/>
      <c r="L164" s="47">
        <f t="shared" si="7"/>
        <v>0</v>
      </c>
      <c r="M164" s="47">
        <f t="shared" si="8"/>
        <v>0</v>
      </c>
    </row>
    <row r="165" spans="1:13">
      <c r="A165" t="s">
        <v>304</v>
      </c>
      <c r="B165" t="s">
        <v>226</v>
      </c>
      <c r="C165" s="49" t="s">
        <v>2461</v>
      </c>
      <c r="D165" t="s">
        <v>2459</v>
      </c>
      <c r="E165" t="s">
        <v>3388</v>
      </c>
      <c r="F165" s="48">
        <v>797686.28206858272</v>
      </c>
      <c r="G165" s="48">
        <v>2271240.9479514859</v>
      </c>
      <c r="H165" s="48">
        <v>330903.41463371058</v>
      </c>
      <c r="I165" s="48">
        <v>989227.28607903817</v>
      </c>
      <c r="J165" s="48">
        <f t="shared" si="6"/>
        <v>4389057.9307328174</v>
      </c>
      <c r="K165" s="48"/>
      <c r="L165" s="47">
        <f t="shared" si="7"/>
        <v>3260468.2340305243</v>
      </c>
      <c r="M165" s="47">
        <f t="shared" si="8"/>
        <v>1128589.6967022934</v>
      </c>
    </row>
    <row r="166" spans="1:13">
      <c r="A166" t="s">
        <v>304</v>
      </c>
      <c r="B166" t="s">
        <v>226</v>
      </c>
      <c r="C166" s="49" t="s">
        <v>566</v>
      </c>
      <c r="D166" t="s">
        <v>565</v>
      </c>
      <c r="E166" t="s">
        <v>3387</v>
      </c>
      <c r="F166" s="48">
        <v>10106918.933699392</v>
      </c>
      <c r="G166" s="48">
        <v>6397698.291401539</v>
      </c>
      <c r="H166" s="48">
        <v>1771848.3517223182</v>
      </c>
      <c r="I166" s="48">
        <v>4626397.5128759602</v>
      </c>
      <c r="J166" s="48">
        <f t="shared" si="6"/>
        <v>22902863.089699209</v>
      </c>
      <c r="K166" s="48"/>
      <c r="L166" s="47">
        <f t="shared" si="7"/>
        <v>11024095.804277498</v>
      </c>
      <c r="M166" s="47">
        <f t="shared" si="8"/>
        <v>11878767.28542171</v>
      </c>
    </row>
    <row r="167" spans="1:13">
      <c r="A167" t="s">
        <v>304</v>
      </c>
      <c r="B167" t="s">
        <v>226</v>
      </c>
      <c r="C167" s="49" t="s">
        <v>3386</v>
      </c>
      <c r="D167" t="s">
        <v>3385</v>
      </c>
      <c r="E167" t="s">
        <v>3384</v>
      </c>
      <c r="F167" s="48">
        <v>0</v>
      </c>
      <c r="G167" s="48">
        <v>0</v>
      </c>
      <c r="H167" s="48">
        <v>0</v>
      </c>
      <c r="I167" s="48">
        <v>0</v>
      </c>
      <c r="J167" s="48">
        <f t="shared" si="6"/>
        <v>0</v>
      </c>
      <c r="K167" s="48"/>
      <c r="L167" s="47">
        <f t="shared" si="7"/>
        <v>0</v>
      </c>
      <c r="M167" s="47">
        <f t="shared" si="8"/>
        <v>0</v>
      </c>
    </row>
    <row r="168" spans="1:13">
      <c r="A168" t="s">
        <v>304</v>
      </c>
      <c r="B168" t="s">
        <v>226</v>
      </c>
      <c r="C168" s="49" t="s">
        <v>263</v>
      </c>
      <c r="D168" t="s">
        <v>262</v>
      </c>
      <c r="E168" t="s">
        <v>3383</v>
      </c>
      <c r="F168" s="48">
        <v>502699.97109987336</v>
      </c>
      <c r="G168" s="48">
        <v>515440.11976463336</v>
      </c>
      <c r="H168" s="48">
        <v>0</v>
      </c>
      <c r="I168" s="48">
        <v>0</v>
      </c>
      <c r="J168" s="48">
        <f t="shared" si="6"/>
        <v>1018140.0908645068</v>
      </c>
      <c r="K168" s="48"/>
      <c r="L168" s="47">
        <f t="shared" si="7"/>
        <v>515440.11976463336</v>
      </c>
      <c r="M168" s="47">
        <f t="shared" si="8"/>
        <v>502699.97109987336</v>
      </c>
    </row>
    <row r="169" spans="1:13">
      <c r="A169" t="s">
        <v>304</v>
      </c>
      <c r="B169" t="s">
        <v>226</v>
      </c>
      <c r="C169" s="49" t="s">
        <v>1058</v>
      </c>
      <c r="D169" t="s">
        <v>1057</v>
      </c>
      <c r="E169" t="s">
        <v>1059</v>
      </c>
      <c r="F169" s="48">
        <v>1778742.7656933544</v>
      </c>
      <c r="G169" s="48">
        <v>1829586.6107185385</v>
      </c>
      <c r="H169" s="48">
        <v>5968592.4160178583</v>
      </c>
      <c r="I169" s="48">
        <v>15875934.609315453</v>
      </c>
      <c r="J169" s="48">
        <f t="shared" si="6"/>
        <v>25452856.401745204</v>
      </c>
      <c r="K169" s="48"/>
      <c r="L169" s="47">
        <f t="shared" si="7"/>
        <v>17705521.220033992</v>
      </c>
      <c r="M169" s="47">
        <f t="shared" si="8"/>
        <v>7747335.1817112127</v>
      </c>
    </row>
    <row r="170" spans="1:13">
      <c r="A170" t="s">
        <v>304</v>
      </c>
      <c r="B170" t="s">
        <v>226</v>
      </c>
      <c r="C170" s="49" t="s">
        <v>3382</v>
      </c>
      <c r="D170" t="e">
        <v>#N/A</v>
      </c>
      <c r="E170" t="s">
        <v>3381</v>
      </c>
      <c r="F170" s="48">
        <v>0</v>
      </c>
      <c r="G170" s="48">
        <v>0</v>
      </c>
      <c r="H170" s="48">
        <v>0</v>
      </c>
      <c r="I170" s="48">
        <v>0</v>
      </c>
      <c r="J170" s="48">
        <f t="shared" si="6"/>
        <v>0</v>
      </c>
      <c r="K170" s="48"/>
      <c r="L170" s="47">
        <f t="shared" si="7"/>
        <v>0</v>
      </c>
      <c r="M170" s="47">
        <f t="shared" si="8"/>
        <v>0</v>
      </c>
    </row>
    <row r="171" spans="1:13">
      <c r="A171" t="s">
        <v>304</v>
      </c>
      <c r="B171" t="s">
        <v>226</v>
      </c>
      <c r="C171" s="49" t="s">
        <v>421</v>
      </c>
      <c r="D171" t="s">
        <v>420</v>
      </c>
      <c r="E171" t="s">
        <v>3380</v>
      </c>
      <c r="F171" s="48">
        <v>78557.73463905121</v>
      </c>
      <c r="G171" s="48">
        <v>1872.0290278402765</v>
      </c>
      <c r="H171" s="48">
        <v>72695.079328871754</v>
      </c>
      <c r="I171" s="48">
        <v>25306.978975349528</v>
      </c>
      <c r="J171" s="48">
        <f t="shared" si="6"/>
        <v>178431.82197111275</v>
      </c>
      <c r="K171" s="48"/>
      <c r="L171" s="47">
        <f t="shared" si="7"/>
        <v>27179.008003189803</v>
      </c>
      <c r="M171" s="47">
        <f t="shared" si="8"/>
        <v>151252.81396792296</v>
      </c>
    </row>
    <row r="172" spans="1:13">
      <c r="A172" t="s">
        <v>304</v>
      </c>
      <c r="B172" t="s">
        <v>226</v>
      </c>
      <c r="C172" s="49" t="s">
        <v>1505</v>
      </c>
      <c r="D172" t="s">
        <v>1504</v>
      </c>
      <c r="E172" t="s">
        <v>3379</v>
      </c>
      <c r="F172" s="48">
        <v>0</v>
      </c>
      <c r="G172" s="48">
        <v>0</v>
      </c>
      <c r="H172" s="48">
        <v>0</v>
      </c>
      <c r="I172" s="48">
        <v>0</v>
      </c>
      <c r="J172" s="48">
        <f t="shared" si="6"/>
        <v>0</v>
      </c>
      <c r="K172" s="48"/>
      <c r="L172" s="47">
        <f t="shared" si="7"/>
        <v>0</v>
      </c>
      <c r="M172" s="47">
        <f t="shared" si="8"/>
        <v>0</v>
      </c>
    </row>
    <row r="173" spans="1:13">
      <c r="A173" t="s">
        <v>304</v>
      </c>
      <c r="B173" t="s">
        <v>226</v>
      </c>
      <c r="C173" s="49" t="s">
        <v>3378</v>
      </c>
      <c r="D173" t="s">
        <v>592</v>
      </c>
      <c r="E173" t="s">
        <v>3377</v>
      </c>
      <c r="F173" s="48">
        <v>0</v>
      </c>
      <c r="G173" s="48">
        <v>0</v>
      </c>
      <c r="H173" s="48">
        <v>0</v>
      </c>
      <c r="I173" s="48">
        <v>0</v>
      </c>
      <c r="J173" s="48">
        <f t="shared" si="6"/>
        <v>0</v>
      </c>
      <c r="K173" s="48"/>
      <c r="L173" s="47">
        <f t="shared" si="7"/>
        <v>0</v>
      </c>
      <c r="M173" s="47">
        <f t="shared" si="8"/>
        <v>0</v>
      </c>
    </row>
    <row r="174" spans="1:13">
      <c r="A174" t="s">
        <v>304</v>
      </c>
      <c r="B174" t="s">
        <v>226</v>
      </c>
      <c r="C174" s="49" t="s">
        <v>578</v>
      </c>
      <c r="D174" t="s">
        <v>577</v>
      </c>
      <c r="E174" t="s">
        <v>3376</v>
      </c>
      <c r="F174" s="48">
        <v>4821910.913828291</v>
      </c>
      <c r="G174" s="48">
        <v>3634307.7446824559</v>
      </c>
      <c r="H174" s="48">
        <v>1197968.5097507606</v>
      </c>
      <c r="I174" s="48">
        <v>4080835.5228956221</v>
      </c>
      <c r="J174" s="48">
        <f t="shared" si="6"/>
        <v>13735022.691157129</v>
      </c>
      <c r="K174" s="48"/>
      <c r="L174" s="47">
        <f t="shared" si="7"/>
        <v>7715143.2675780784</v>
      </c>
      <c r="M174" s="47">
        <f t="shared" si="8"/>
        <v>6019879.4235790521</v>
      </c>
    </row>
    <row r="175" spans="1:13">
      <c r="A175" t="s">
        <v>304</v>
      </c>
      <c r="B175" t="s">
        <v>226</v>
      </c>
      <c r="C175" s="49" t="s">
        <v>1478</v>
      </c>
      <c r="D175" t="s">
        <v>1477</v>
      </c>
      <c r="E175" t="s">
        <v>3375</v>
      </c>
      <c r="F175" s="48">
        <v>0</v>
      </c>
      <c r="G175" s="48">
        <v>0</v>
      </c>
      <c r="H175" s="48">
        <v>0</v>
      </c>
      <c r="I175" s="48">
        <v>0</v>
      </c>
      <c r="J175" s="48">
        <f t="shared" si="6"/>
        <v>0</v>
      </c>
      <c r="K175" s="48"/>
      <c r="L175" s="47">
        <f t="shared" si="7"/>
        <v>0</v>
      </c>
      <c r="M175" s="47">
        <f t="shared" si="8"/>
        <v>0</v>
      </c>
    </row>
    <row r="176" spans="1:13">
      <c r="A176" t="s">
        <v>304</v>
      </c>
      <c r="B176" t="s">
        <v>226</v>
      </c>
      <c r="C176" s="49" t="s">
        <v>457</v>
      </c>
      <c r="D176" t="s">
        <v>456</v>
      </c>
      <c r="E176" t="s">
        <v>3374</v>
      </c>
      <c r="F176" s="48">
        <v>0</v>
      </c>
      <c r="G176" s="48">
        <v>0</v>
      </c>
      <c r="H176" s="48">
        <v>0</v>
      </c>
      <c r="I176" s="48">
        <v>0</v>
      </c>
      <c r="J176" s="48">
        <f t="shared" si="6"/>
        <v>0</v>
      </c>
      <c r="K176" s="48"/>
      <c r="L176" s="47">
        <f t="shared" si="7"/>
        <v>0</v>
      </c>
      <c r="M176" s="47">
        <f t="shared" si="8"/>
        <v>0</v>
      </c>
    </row>
    <row r="177" spans="1:13">
      <c r="A177" t="s">
        <v>304</v>
      </c>
      <c r="B177" t="s">
        <v>226</v>
      </c>
      <c r="C177" s="49" t="s">
        <v>1531</v>
      </c>
      <c r="D177" t="s">
        <v>1530</v>
      </c>
      <c r="E177" t="s">
        <v>3373</v>
      </c>
      <c r="F177" s="48">
        <v>0</v>
      </c>
      <c r="G177" s="48">
        <v>0</v>
      </c>
      <c r="H177" s="48">
        <v>0</v>
      </c>
      <c r="I177" s="48">
        <v>0</v>
      </c>
      <c r="J177" s="48">
        <f t="shared" si="6"/>
        <v>0</v>
      </c>
      <c r="K177" s="48"/>
      <c r="L177" s="47">
        <f t="shared" si="7"/>
        <v>0</v>
      </c>
      <c r="M177" s="47">
        <f t="shared" si="8"/>
        <v>0</v>
      </c>
    </row>
    <row r="178" spans="1:13">
      <c r="A178" t="s">
        <v>304</v>
      </c>
      <c r="B178" t="s">
        <v>226</v>
      </c>
      <c r="C178" s="49" t="s">
        <v>251</v>
      </c>
      <c r="D178" t="s">
        <v>250</v>
      </c>
      <c r="E178" t="s">
        <v>3372</v>
      </c>
      <c r="F178" s="48">
        <v>2890007.9809331424</v>
      </c>
      <c r="G178" s="48">
        <v>3394305.8482502094</v>
      </c>
      <c r="H178" s="48">
        <v>775597.44735429646</v>
      </c>
      <c r="I178" s="48">
        <v>887152.39662307664</v>
      </c>
      <c r="J178" s="48">
        <f t="shared" si="6"/>
        <v>7947063.6731607243</v>
      </c>
      <c r="K178" s="48"/>
      <c r="L178" s="47">
        <f t="shared" si="7"/>
        <v>4281458.2448732862</v>
      </c>
      <c r="M178" s="47">
        <f t="shared" si="8"/>
        <v>3665605.428287439</v>
      </c>
    </row>
    <row r="179" spans="1:13">
      <c r="A179" t="s">
        <v>304</v>
      </c>
      <c r="B179" t="s">
        <v>226</v>
      </c>
      <c r="C179" s="49" t="s">
        <v>248</v>
      </c>
      <c r="D179" t="s">
        <v>247</v>
      </c>
      <c r="E179" t="s">
        <v>3371</v>
      </c>
      <c r="F179" s="48">
        <v>3723977.7245165408</v>
      </c>
      <c r="G179" s="48">
        <v>3656250.2297739023</v>
      </c>
      <c r="H179" s="48">
        <v>2330069.6591379405</v>
      </c>
      <c r="I179" s="48">
        <v>2761840.3079610192</v>
      </c>
      <c r="J179" s="48">
        <f t="shared" si="6"/>
        <v>12472137.921389403</v>
      </c>
      <c r="K179" s="48"/>
      <c r="L179" s="47">
        <f t="shared" si="7"/>
        <v>6418090.537734922</v>
      </c>
      <c r="M179" s="47">
        <f t="shared" si="8"/>
        <v>6054047.3836544808</v>
      </c>
    </row>
    <row r="180" spans="1:13">
      <c r="A180" t="s">
        <v>304</v>
      </c>
      <c r="B180" t="s">
        <v>226</v>
      </c>
      <c r="C180" s="49" t="s">
        <v>185</v>
      </c>
      <c r="D180" t="s">
        <v>184</v>
      </c>
      <c r="E180" t="s">
        <v>3370</v>
      </c>
      <c r="F180" s="48">
        <v>0</v>
      </c>
      <c r="G180" s="48">
        <v>0</v>
      </c>
      <c r="H180" s="48">
        <v>0</v>
      </c>
      <c r="I180" s="48">
        <v>0</v>
      </c>
      <c r="J180" s="48">
        <f t="shared" si="6"/>
        <v>0</v>
      </c>
      <c r="K180" s="48"/>
      <c r="L180" s="47">
        <f t="shared" si="7"/>
        <v>0</v>
      </c>
      <c r="M180" s="47">
        <f t="shared" si="8"/>
        <v>0</v>
      </c>
    </row>
    <row r="181" spans="1:13">
      <c r="A181" t="s">
        <v>304</v>
      </c>
      <c r="B181" t="s">
        <v>226</v>
      </c>
      <c r="C181" s="49" t="s">
        <v>254</v>
      </c>
      <c r="D181" t="s">
        <v>253</v>
      </c>
      <c r="E181" t="s">
        <v>2185</v>
      </c>
      <c r="F181" s="48">
        <v>52057.133964194669</v>
      </c>
      <c r="G181" s="48">
        <v>3789.9545212668054</v>
      </c>
      <c r="H181" s="48">
        <v>10382.518427983387</v>
      </c>
      <c r="I181" s="48">
        <v>22106.66904972446</v>
      </c>
      <c r="J181" s="48">
        <f t="shared" si="6"/>
        <v>88336.275963169319</v>
      </c>
      <c r="K181" s="48"/>
      <c r="L181" s="47">
        <f t="shared" si="7"/>
        <v>25896.623570991265</v>
      </c>
      <c r="M181" s="47">
        <f t="shared" si="8"/>
        <v>62439.652392178054</v>
      </c>
    </row>
    <row r="182" spans="1:13">
      <c r="A182" t="s">
        <v>304</v>
      </c>
      <c r="B182" t="s">
        <v>226</v>
      </c>
      <c r="C182" s="49" t="s">
        <v>1502</v>
      </c>
      <c r="D182" t="s">
        <v>1501</v>
      </c>
      <c r="E182" t="s">
        <v>3369</v>
      </c>
      <c r="F182" s="48">
        <v>0</v>
      </c>
      <c r="G182" s="48">
        <v>0</v>
      </c>
      <c r="H182" s="48">
        <v>0</v>
      </c>
      <c r="I182" s="48">
        <v>0</v>
      </c>
      <c r="J182" s="48">
        <f t="shared" si="6"/>
        <v>0</v>
      </c>
      <c r="K182" s="48"/>
      <c r="L182" s="47">
        <f t="shared" si="7"/>
        <v>0</v>
      </c>
      <c r="M182" s="47">
        <f t="shared" si="8"/>
        <v>0</v>
      </c>
    </row>
    <row r="183" spans="1:13">
      <c r="A183" t="s">
        <v>304</v>
      </c>
      <c r="B183" t="s">
        <v>226</v>
      </c>
      <c r="C183" s="49" t="s">
        <v>23</v>
      </c>
      <c r="D183" t="s">
        <v>22</v>
      </c>
      <c r="E183" t="s">
        <v>3368</v>
      </c>
      <c r="F183" s="48">
        <v>0</v>
      </c>
      <c r="G183" s="48">
        <v>0</v>
      </c>
      <c r="H183" s="48">
        <v>0</v>
      </c>
      <c r="I183" s="48">
        <v>0</v>
      </c>
      <c r="J183" s="48">
        <f t="shared" si="6"/>
        <v>0</v>
      </c>
      <c r="K183" s="48"/>
      <c r="L183" s="47">
        <f t="shared" si="7"/>
        <v>0</v>
      </c>
      <c r="M183" s="47">
        <f t="shared" si="8"/>
        <v>0</v>
      </c>
    </row>
    <row r="184" spans="1:13">
      <c r="A184" t="s">
        <v>304</v>
      </c>
      <c r="B184" t="s">
        <v>226</v>
      </c>
      <c r="C184" s="49" t="s">
        <v>424</v>
      </c>
      <c r="D184" t="s">
        <v>423</v>
      </c>
      <c r="E184" t="s">
        <v>3367</v>
      </c>
      <c r="F184" s="48">
        <v>46060.505672385225</v>
      </c>
      <c r="G184" s="48">
        <v>33881.010243998564</v>
      </c>
      <c r="H184" s="48">
        <v>123401.64819967259</v>
      </c>
      <c r="I184" s="48">
        <v>612001.40526701906</v>
      </c>
      <c r="J184" s="48">
        <f t="shared" si="6"/>
        <v>815344.56938307546</v>
      </c>
      <c r="K184" s="48"/>
      <c r="L184" s="47">
        <f t="shared" si="7"/>
        <v>645882.41551101767</v>
      </c>
      <c r="M184" s="47">
        <f t="shared" si="8"/>
        <v>169462.15387205782</v>
      </c>
    </row>
    <row r="185" spans="1:13">
      <c r="A185" t="s">
        <v>304</v>
      </c>
      <c r="B185" t="s">
        <v>226</v>
      </c>
      <c r="C185" s="49" t="s">
        <v>1585</v>
      </c>
      <c r="D185" t="s">
        <v>1584</v>
      </c>
      <c r="E185" t="s">
        <v>3366</v>
      </c>
      <c r="F185" s="48">
        <v>0</v>
      </c>
      <c r="G185" s="48">
        <v>0</v>
      </c>
      <c r="H185" s="48">
        <v>0</v>
      </c>
      <c r="I185" s="48">
        <v>0</v>
      </c>
      <c r="J185" s="48">
        <f t="shared" si="6"/>
        <v>0</v>
      </c>
      <c r="K185" s="48"/>
      <c r="L185" s="47">
        <f t="shared" si="7"/>
        <v>0</v>
      </c>
      <c r="M185" s="47">
        <f t="shared" si="8"/>
        <v>0</v>
      </c>
    </row>
    <row r="186" spans="1:13">
      <c r="A186" t="s">
        <v>304</v>
      </c>
      <c r="B186" t="s">
        <v>226</v>
      </c>
      <c r="C186" s="49" t="s">
        <v>1218</v>
      </c>
      <c r="D186" t="s">
        <v>1217</v>
      </c>
      <c r="E186" t="s">
        <v>3365</v>
      </c>
      <c r="F186" s="48">
        <v>0</v>
      </c>
      <c r="G186" s="48">
        <v>0</v>
      </c>
      <c r="H186" s="48">
        <v>0</v>
      </c>
      <c r="I186" s="48">
        <v>0</v>
      </c>
      <c r="J186" s="48">
        <f t="shared" si="6"/>
        <v>0</v>
      </c>
      <c r="K186" s="48"/>
      <c r="L186" s="47">
        <f t="shared" si="7"/>
        <v>0</v>
      </c>
      <c r="M186" s="47">
        <f t="shared" si="8"/>
        <v>0</v>
      </c>
    </row>
    <row r="187" spans="1:13">
      <c r="A187" t="s">
        <v>304</v>
      </c>
      <c r="B187" t="s">
        <v>226</v>
      </c>
      <c r="C187" s="49" t="s">
        <v>2021</v>
      </c>
      <c r="D187" t="s">
        <v>2019</v>
      </c>
      <c r="E187" t="s">
        <v>2018</v>
      </c>
      <c r="F187" s="48">
        <v>0</v>
      </c>
      <c r="G187" s="48">
        <v>0</v>
      </c>
      <c r="H187" s="48">
        <v>12194.372119659969</v>
      </c>
      <c r="I187" s="48">
        <v>0</v>
      </c>
      <c r="J187" s="48">
        <f t="shared" si="6"/>
        <v>12194.372119659969</v>
      </c>
      <c r="K187" s="48"/>
      <c r="L187" s="47">
        <f t="shared" si="7"/>
        <v>0</v>
      </c>
      <c r="M187" s="47">
        <f t="shared" si="8"/>
        <v>12194.372119659969</v>
      </c>
    </row>
    <row r="188" spans="1:13">
      <c r="A188" t="s">
        <v>304</v>
      </c>
      <c r="B188" t="s">
        <v>226</v>
      </c>
      <c r="C188" s="49" t="s">
        <v>1472</v>
      </c>
      <c r="D188" t="s">
        <v>1471</v>
      </c>
      <c r="E188" t="s">
        <v>1473</v>
      </c>
      <c r="F188" s="48">
        <v>0</v>
      </c>
      <c r="G188" s="48">
        <v>0</v>
      </c>
      <c r="H188" s="48">
        <v>0</v>
      </c>
      <c r="I188" s="48">
        <v>0</v>
      </c>
      <c r="J188" s="48">
        <f t="shared" si="6"/>
        <v>0</v>
      </c>
      <c r="K188" s="48"/>
      <c r="L188" s="47">
        <f t="shared" si="7"/>
        <v>0</v>
      </c>
      <c r="M188" s="47">
        <f t="shared" si="8"/>
        <v>0</v>
      </c>
    </row>
    <row r="189" spans="1:13">
      <c r="A189" t="s">
        <v>304</v>
      </c>
      <c r="B189" t="s">
        <v>226</v>
      </c>
      <c r="C189" s="49" t="s">
        <v>278</v>
      </c>
      <c r="D189" t="s">
        <v>277</v>
      </c>
      <c r="E189" t="s">
        <v>3364</v>
      </c>
      <c r="F189" s="48">
        <v>1721705.2865587608</v>
      </c>
      <c r="G189" s="48">
        <v>1970021.1201515992</v>
      </c>
      <c r="H189" s="48">
        <v>0</v>
      </c>
      <c r="I189" s="48">
        <v>0</v>
      </c>
      <c r="J189" s="48">
        <f t="shared" si="6"/>
        <v>3691726.4067103602</v>
      </c>
      <c r="K189" s="48"/>
      <c r="L189" s="47">
        <f t="shared" si="7"/>
        <v>1970021.1201515992</v>
      </c>
      <c r="M189" s="47">
        <f t="shared" si="8"/>
        <v>1721705.2865587608</v>
      </c>
    </row>
    <row r="190" spans="1:13">
      <c r="A190" t="s">
        <v>304</v>
      </c>
      <c r="B190" t="s">
        <v>226</v>
      </c>
      <c r="C190" s="49" t="s">
        <v>1499</v>
      </c>
      <c r="D190" t="s">
        <v>1498</v>
      </c>
      <c r="E190" t="s">
        <v>3363</v>
      </c>
      <c r="F190" s="48">
        <v>0</v>
      </c>
      <c r="G190" s="48">
        <v>0</v>
      </c>
      <c r="H190" s="48">
        <v>0</v>
      </c>
      <c r="I190" s="48">
        <v>0</v>
      </c>
      <c r="J190" s="48">
        <f t="shared" si="6"/>
        <v>0</v>
      </c>
      <c r="K190" s="48"/>
      <c r="L190" s="47">
        <f t="shared" si="7"/>
        <v>0</v>
      </c>
      <c r="M190" s="47">
        <f t="shared" si="8"/>
        <v>0</v>
      </c>
    </row>
    <row r="191" spans="1:13">
      <c r="A191" t="s">
        <v>304</v>
      </c>
      <c r="B191" t="s">
        <v>226</v>
      </c>
      <c r="C191" s="49" t="s">
        <v>1770</v>
      </c>
      <c r="D191" t="s">
        <v>1768</v>
      </c>
      <c r="E191" t="s">
        <v>3362</v>
      </c>
      <c r="F191" s="48">
        <v>0</v>
      </c>
      <c r="G191" s="48">
        <v>0</v>
      </c>
      <c r="H191" s="48">
        <v>0</v>
      </c>
      <c r="I191" s="48">
        <v>0</v>
      </c>
      <c r="J191" s="48">
        <f t="shared" si="6"/>
        <v>0</v>
      </c>
      <c r="K191" s="48"/>
      <c r="L191" s="47">
        <f t="shared" si="7"/>
        <v>0</v>
      </c>
      <c r="M191" s="47">
        <f t="shared" si="8"/>
        <v>0</v>
      </c>
    </row>
    <row r="192" spans="1:13">
      <c r="A192" t="s">
        <v>304</v>
      </c>
      <c r="B192" t="s">
        <v>226</v>
      </c>
      <c r="C192" s="49" t="s">
        <v>1156</v>
      </c>
      <c r="D192" t="s">
        <v>1155</v>
      </c>
      <c r="E192" t="s">
        <v>1816</v>
      </c>
      <c r="F192" s="48">
        <v>2674321.9917400572</v>
      </c>
      <c r="G192" s="48">
        <v>1869770.723958231</v>
      </c>
      <c r="H192" s="48">
        <v>1350587.4308593026</v>
      </c>
      <c r="I192" s="48">
        <v>3730016.2955274344</v>
      </c>
      <c r="J192" s="48">
        <f t="shared" si="6"/>
        <v>9624696.4420850258</v>
      </c>
      <c r="K192" s="48"/>
      <c r="L192" s="47">
        <f t="shared" si="7"/>
        <v>5599787.0194856655</v>
      </c>
      <c r="M192" s="47">
        <f t="shared" si="8"/>
        <v>4024909.4225993599</v>
      </c>
    </row>
    <row r="193" spans="1:13">
      <c r="A193" t="s">
        <v>304</v>
      </c>
      <c r="B193" t="s">
        <v>226</v>
      </c>
      <c r="C193" s="49" t="s">
        <v>575</v>
      </c>
      <c r="D193" t="s">
        <v>574</v>
      </c>
      <c r="E193" t="s">
        <v>3361</v>
      </c>
      <c r="F193" s="48">
        <v>512934.23379828467</v>
      </c>
      <c r="G193" s="48">
        <v>110216.5958470889</v>
      </c>
      <c r="H193" s="48">
        <v>453666.86670037638</v>
      </c>
      <c r="I193" s="48">
        <v>1082003.8925335573</v>
      </c>
      <c r="J193" s="48">
        <f t="shared" si="6"/>
        <v>2158821.5888793073</v>
      </c>
      <c r="K193" s="48"/>
      <c r="L193" s="47">
        <f t="shared" si="7"/>
        <v>1192220.4883806461</v>
      </c>
      <c r="M193" s="47">
        <f t="shared" si="8"/>
        <v>966601.10049866105</v>
      </c>
    </row>
    <row r="194" spans="1:13">
      <c r="A194" t="s">
        <v>304</v>
      </c>
      <c r="B194" t="s">
        <v>226</v>
      </c>
      <c r="C194" s="49" t="s">
        <v>454</v>
      </c>
      <c r="D194" t="s">
        <v>453</v>
      </c>
      <c r="E194" t="s">
        <v>3360</v>
      </c>
      <c r="F194" s="48">
        <v>0</v>
      </c>
      <c r="G194" s="48">
        <v>0</v>
      </c>
      <c r="H194" s="48">
        <v>0</v>
      </c>
      <c r="I194" s="48">
        <v>0</v>
      </c>
      <c r="J194" s="48">
        <f t="shared" si="6"/>
        <v>0</v>
      </c>
      <c r="K194" s="48"/>
      <c r="L194" s="47">
        <f t="shared" si="7"/>
        <v>0</v>
      </c>
      <c r="M194" s="47">
        <f t="shared" si="8"/>
        <v>0</v>
      </c>
    </row>
    <row r="195" spans="1:13">
      <c r="A195" t="s">
        <v>304</v>
      </c>
      <c r="B195" t="s">
        <v>226</v>
      </c>
      <c r="C195" s="49" t="s">
        <v>3359</v>
      </c>
      <c r="D195" t="e">
        <v>#N/A</v>
      </c>
      <c r="E195" t="s">
        <v>3358</v>
      </c>
      <c r="F195" s="48">
        <v>0</v>
      </c>
      <c r="G195" s="48">
        <v>0</v>
      </c>
      <c r="H195" s="48">
        <v>0</v>
      </c>
      <c r="I195" s="48">
        <v>0</v>
      </c>
      <c r="J195" s="48">
        <f t="shared" ref="J195:J258" si="9">SUM(F195:I195)</f>
        <v>0</v>
      </c>
      <c r="K195" s="48"/>
      <c r="L195" s="47">
        <f t="shared" ref="L195:L258" si="10">G195+I195</f>
        <v>0</v>
      </c>
      <c r="M195" s="47">
        <f t="shared" ref="M195:M258" si="11">F195+H195</f>
        <v>0</v>
      </c>
    </row>
    <row r="196" spans="1:13">
      <c r="A196" t="s">
        <v>304</v>
      </c>
      <c r="B196" t="s">
        <v>226</v>
      </c>
      <c r="C196" s="49" t="s">
        <v>415</v>
      </c>
      <c r="D196" t="s">
        <v>414</v>
      </c>
      <c r="E196" t="s">
        <v>3357</v>
      </c>
      <c r="F196" s="48">
        <v>623113.98743041966</v>
      </c>
      <c r="G196" s="48">
        <v>1200430.6065259872</v>
      </c>
      <c r="H196" s="48">
        <v>467050.77134794899</v>
      </c>
      <c r="I196" s="48">
        <v>1218978.9511296272</v>
      </c>
      <c r="J196" s="48">
        <f t="shared" si="9"/>
        <v>3509574.3164339829</v>
      </c>
      <c r="K196" s="48"/>
      <c r="L196" s="47">
        <f t="shared" si="10"/>
        <v>2419409.5576556143</v>
      </c>
      <c r="M196" s="47">
        <f t="shared" si="11"/>
        <v>1090164.7587783686</v>
      </c>
    </row>
    <row r="197" spans="1:13">
      <c r="A197" t="s">
        <v>304</v>
      </c>
      <c r="B197" t="s">
        <v>226</v>
      </c>
      <c r="C197" s="49" t="s">
        <v>8</v>
      </c>
      <c r="D197" t="s">
        <v>7</v>
      </c>
      <c r="E197" t="s">
        <v>3356</v>
      </c>
      <c r="F197" s="48">
        <v>274759.00132394861</v>
      </c>
      <c r="G197" s="48">
        <v>26695.264085594805</v>
      </c>
      <c r="H197" s="48">
        <v>262505.21954205277</v>
      </c>
      <c r="I197" s="48">
        <v>51320.074229346435</v>
      </c>
      <c r="J197" s="48">
        <f t="shared" si="9"/>
        <v>615279.55918094271</v>
      </c>
      <c r="K197" s="48"/>
      <c r="L197" s="47">
        <f t="shared" si="10"/>
        <v>78015.33831494124</v>
      </c>
      <c r="M197" s="47">
        <f t="shared" si="11"/>
        <v>537264.22086600144</v>
      </c>
    </row>
    <row r="198" spans="1:13">
      <c r="A198" t="s">
        <v>304</v>
      </c>
      <c r="B198" t="s">
        <v>226</v>
      </c>
      <c r="C198" s="49" t="s">
        <v>1910</v>
      </c>
      <c r="D198" t="s">
        <v>1908</v>
      </c>
      <c r="E198" t="s">
        <v>1907</v>
      </c>
      <c r="F198" s="48">
        <v>863256.68759013992</v>
      </c>
      <c r="G198" s="48">
        <v>1314551.8992443616</v>
      </c>
      <c r="H198" s="48">
        <v>370620.67333015415</v>
      </c>
      <c r="I198" s="48">
        <v>621979.75931164273</v>
      </c>
      <c r="J198" s="48">
        <f t="shared" si="9"/>
        <v>3170409.0194762982</v>
      </c>
      <c r="K198" s="48"/>
      <c r="L198" s="47">
        <f t="shared" si="10"/>
        <v>1936531.6585560043</v>
      </c>
      <c r="M198" s="47">
        <f t="shared" si="11"/>
        <v>1233877.3609202942</v>
      </c>
    </row>
    <row r="199" spans="1:13">
      <c r="A199" t="s">
        <v>304</v>
      </c>
      <c r="B199" t="s">
        <v>226</v>
      </c>
      <c r="C199" s="49" t="s">
        <v>2197</v>
      </c>
      <c r="D199" t="s">
        <v>2195</v>
      </c>
      <c r="E199" t="s">
        <v>3355</v>
      </c>
      <c r="F199" s="48">
        <v>201001.99248169624</v>
      </c>
      <c r="G199" s="48">
        <v>74325.507268893591</v>
      </c>
      <c r="H199" s="48">
        <v>868461.3762225461</v>
      </c>
      <c r="I199" s="48">
        <v>45496.59049957306</v>
      </c>
      <c r="J199" s="48">
        <f t="shared" si="9"/>
        <v>1189285.4664727091</v>
      </c>
      <c r="K199" s="48"/>
      <c r="L199" s="47">
        <f t="shared" si="10"/>
        <v>119822.09776846666</v>
      </c>
      <c r="M199" s="47">
        <f t="shared" si="11"/>
        <v>1069463.3687042424</v>
      </c>
    </row>
    <row r="200" spans="1:13">
      <c r="A200" t="s">
        <v>304</v>
      </c>
      <c r="B200" t="s">
        <v>226</v>
      </c>
      <c r="C200" s="49" t="s">
        <v>460</v>
      </c>
      <c r="D200" t="s">
        <v>459</v>
      </c>
      <c r="E200" t="s">
        <v>3354</v>
      </c>
      <c r="F200" s="48">
        <v>0</v>
      </c>
      <c r="G200" s="48">
        <v>0</v>
      </c>
      <c r="H200" s="48">
        <v>0</v>
      </c>
      <c r="I200" s="48">
        <v>0</v>
      </c>
      <c r="J200" s="48">
        <f t="shared" si="9"/>
        <v>0</v>
      </c>
      <c r="K200" s="48"/>
      <c r="L200" s="47">
        <f t="shared" si="10"/>
        <v>0</v>
      </c>
      <c r="M200" s="47">
        <f t="shared" si="11"/>
        <v>0</v>
      </c>
    </row>
    <row r="201" spans="1:13">
      <c r="A201" t="s">
        <v>304</v>
      </c>
      <c r="B201" t="s">
        <v>226</v>
      </c>
      <c r="C201" s="49" t="s">
        <v>17</v>
      </c>
      <c r="D201" t="s">
        <v>16</v>
      </c>
      <c r="E201" t="s">
        <v>3353</v>
      </c>
      <c r="F201" s="48">
        <v>15622245.658908637</v>
      </c>
      <c r="G201" s="48">
        <v>27172556.7795977</v>
      </c>
      <c r="H201" s="48">
        <v>8225946.0456865355</v>
      </c>
      <c r="I201" s="48">
        <v>18057323.412802912</v>
      </c>
      <c r="J201" s="48">
        <f t="shared" si="9"/>
        <v>69078071.896995783</v>
      </c>
      <c r="K201" s="48"/>
      <c r="L201" s="47">
        <f t="shared" si="10"/>
        <v>45229880.192400612</v>
      </c>
      <c r="M201" s="47">
        <f t="shared" si="11"/>
        <v>23848191.704595171</v>
      </c>
    </row>
    <row r="202" spans="1:13">
      <c r="A202" t="s">
        <v>304</v>
      </c>
      <c r="B202" t="s">
        <v>226</v>
      </c>
      <c r="C202" s="49" t="s">
        <v>851</v>
      </c>
      <c r="D202" t="s">
        <v>850</v>
      </c>
      <c r="E202" t="s">
        <v>3352</v>
      </c>
      <c r="F202" s="48">
        <v>3233152.7246282781</v>
      </c>
      <c r="G202" s="48">
        <v>4406652.6545781363</v>
      </c>
      <c r="H202" s="48">
        <v>1620507.3670900194</v>
      </c>
      <c r="I202" s="48">
        <v>2681237.6282389802</v>
      </c>
      <c r="J202" s="48">
        <f t="shared" si="9"/>
        <v>11941550.374535413</v>
      </c>
      <c r="K202" s="48"/>
      <c r="L202" s="47">
        <f t="shared" si="10"/>
        <v>7087890.282817116</v>
      </c>
      <c r="M202" s="47">
        <f t="shared" si="11"/>
        <v>4853660.0917182975</v>
      </c>
    </row>
    <row r="203" spans="1:13">
      <c r="A203" t="s">
        <v>304</v>
      </c>
      <c r="B203" t="s">
        <v>226</v>
      </c>
      <c r="C203" s="49" t="s">
        <v>770</v>
      </c>
      <c r="D203" t="s">
        <v>769</v>
      </c>
      <c r="E203" t="s">
        <v>3351</v>
      </c>
      <c r="F203" s="48">
        <v>2890908.2514373963</v>
      </c>
      <c r="G203" s="48">
        <v>7381320.6509134173</v>
      </c>
      <c r="H203" s="48">
        <v>1238848.3270040101</v>
      </c>
      <c r="I203" s="48">
        <v>4927936.2920953445</v>
      </c>
      <c r="J203" s="48">
        <f t="shared" si="9"/>
        <v>16439013.521450168</v>
      </c>
      <c r="K203" s="48"/>
      <c r="L203" s="47">
        <f t="shared" si="10"/>
        <v>12309256.943008762</v>
      </c>
      <c r="M203" s="47">
        <f t="shared" si="11"/>
        <v>4129756.5784414066</v>
      </c>
    </row>
    <row r="204" spans="1:13">
      <c r="A204" t="s">
        <v>304</v>
      </c>
      <c r="B204" t="s">
        <v>226</v>
      </c>
      <c r="C204" s="49" t="s">
        <v>2094</v>
      </c>
      <c r="D204" t="s">
        <v>1450</v>
      </c>
      <c r="E204" t="s">
        <v>3350</v>
      </c>
      <c r="F204" s="48">
        <v>1821217.3606467077</v>
      </c>
      <c r="G204" s="48">
        <v>1631741.1522907808</v>
      </c>
      <c r="H204" s="48">
        <v>705468.90516699816</v>
      </c>
      <c r="I204" s="48">
        <v>1714328.2662902065</v>
      </c>
      <c r="J204" s="48">
        <f t="shared" si="9"/>
        <v>5872755.684394693</v>
      </c>
      <c r="K204" s="48"/>
      <c r="L204" s="47">
        <f t="shared" si="10"/>
        <v>3346069.4185809875</v>
      </c>
      <c r="M204" s="47">
        <f t="shared" si="11"/>
        <v>2526686.265813706</v>
      </c>
    </row>
    <row r="205" spans="1:13">
      <c r="A205" t="s">
        <v>304</v>
      </c>
      <c r="B205" t="s">
        <v>226</v>
      </c>
      <c r="C205" s="49" t="s">
        <v>782</v>
      </c>
      <c r="D205" t="s">
        <v>781</v>
      </c>
      <c r="E205" t="s">
        <v>3349</v>
      </c>
      <c r="F205" s="48">
        <v>6713643.7328014215</v>
      </c>
      <c r="G205" s="48">
        <v>6922728.4184543611</v>
      </c>
      <c r="H205" s="48">
        <v>1720875.2383757452</v>
      </c>
      <c r="I205" s="48">
        <v>6998438.7059017979</v>
      </c>
      <c r="J205" s="48">
        <f t="shared" si="9"/>
        <v>22355686.095533326</v>
      </c>
      <c r="K205" s="48"/>
      <c r="L205" s="47">
        <f t="shared" si="10"/>
        <v>13921167.124356158</v>
      </c>
      <c r="M205" s="47">
        <f t="shared" si="11"/>
        <v>8434518.9711771663</v>
      </c>
    </row>
    <row r="206" spans="1:13">
      <c r="A206" t="s">
        <v>304</v>
      </c>
      <c r="B206" t="s">
        <v>226</v>
      </c>
      <c r="C206" s="49" t="s">
        <v>145</v>
      </c>
      <c r="D206" t="s">
        <v>144</v>
      </c>
      <c r="E206" t="s">
        <v>3348</v>
      </c>
      <c r="F206" s="48">
        <v>0</v>
      </c>
      <c r="G206" s="48">
        <v>0</v>
      </c>
      <c r="H206" s="48">
        <v>0</v>
      </c>
      <c r="I206" s="48">
        <v>0</v>
      </c>
      <c r="J206" s="48">
        <f t="shared" si="9"/>
        <v>0</v>
      </c>
      <c r="K206" s="48"/>
      <c r="L206" s="47">
        <f t="shared" si="10"/>
        <v>0</v>
      </c>
      <c r="M206" s="47">
        <f t="shared" si="11"/>
        <v>0</v>
      </c>
    </row>
    <row r="207" spans="1:13">
      <c r="A207" t="s">
        <v>304</v>
      </c>
      <c r="B207" t="s">
        <v>226</v>
      </c>
      <c r="C207" s="49" t="s">
        <v>1427</v>
      </c>
      <c r="D207" t="s">
        <v>1426</v>
      </c>
      <c r="E207" t="s">
        <v>3347</v>
      </c>
      <c r="F207" s="48">
        <v>0</v>
      </c>
      <c r="G207" s="48">
        <v>0</v>
      </c>
      <c r="H207" s="48">
        <v>0</v>
      </c>
      <c r="I207" s="48">
        <v>0</v>
      </c>
      <c r="J207" s="48">
        <f t="shared" si="9"/>
        <v>0</v>
      </c>
      <c r="K207" s="48"/>
      <c r="L207" s="47">
        <f t="shared" si="10"/>
        <v>0</v>
      </c>
      <c r="M207" s="47">
        <f t="shared" si="11"/>
        <v>0</v>
      </c>
    </row>
    <row r="208" spans="1:13">
      <c r="A208" t="s">
        <v>304</v>
      </c>
      <c r="B208" t="s">
        <v>226</v>
      </c>
      <c r="C208" s="49" t="s">
        <v>281</v>
      </c>
      <c r="D208" t="s">
        <v>280</v>
      </c>
      <c r="E208" t="s">
        <v>3346</v>
      </c>
      <c r="F208" s="48">
        <v>5161661.3053872064</v>
      </c>
      <c r="G208" s="48">
        <v>5594290.7859339705</v>
      </c>
      <c r="H208" s="48">
        <v>0</v>
      </c>
      <c r="I208" s="48">
        <v>0</v>
      </c>
      <c r="J208" s="48">
        <f t="shared" si="9"/>
        <v>10755952.091321178</v>
      </c>
      <c r="K208" s="48"/>
      <c r="L208" s="47">
        <f t="shared" si="10"/>
        <v>5594290.7859339705</v>
      </c>
      <c r="M208" s="47">
        <f t="shared" si="11"/>
        <v>5161661.3053872064</v>
      </c>
    </row>
    <row r="209" spans="1:13">
      <c r="A209" t="s">
        <v>304</v>
      </c>
      <c r="B209" t="s">
        <v>226</v>
      </c>
      <c r="C209" s="49" t="s">
        <v>490</v>
      </c>
      <c r="D209" t="s">
        <v>489</v>
      </c>
      <c r="E209" t="s">
        <v>3345</v>
      </c>
      <c r="F209" s="48">
        <v>0</v>
      </c>
      <c r="G209" s="48">
        <v>0</v>
      </c>
      <c r="H209" s="48">
        <v>243197.30642074914</v>
      </c>
      <c r="I209" s="48">
        <v>416.19842580360233</v>
      </c>
      <c r="J209" s="48">
        <f t="shared" si="9"/>
        <v>243613.50484655274</v>
      </c>
      <c r="K209" s="48"/>
      <c r="L209" s="47">
        <f t="shared" si="10"/>
        <v>416.19842580360233</v>
      </c>
      <c r="M209" s="47">
        <f t="shared" si="11"/>
        <v>243197.30642074914</v>
      </c>
    </row>
    <row r="210" spans="1:13">
      <c r="A210" t="s">
        <v>304</v>
      </c>
      <c r="B210" t="s">
        <v>226</v>
      </c>
      <c r="C210" s="49" t="s">
        <v>698</v>
      </c>
      <c r="D210" t="s">
        <v>697</v>
      </c>
      <c r="E210" t="s">
        <v>3344</v>
      </c>
      <c r="F210" s="48">
        <v>2595578.2531680469</v>
      </c>
      <c r="G210" s="48">
        <v>76174.644786808058</v>
      </c>
      <c r="H210" s="48">
        <v>882395.75624161854</v>
      </c>
      <c r="I210" s="48">
        <v>631582.04370232229</v>
      </c>
      <c r="J210" s="48">
        <f t="shared" si="9"/>
        <v>4185730.6978987958</v>
      </c>
      <c r="K210" s="48"/>
      <c r="L210" s="47">
        <f t="shared" si="10"/>
        <v>707756.68848913035</v>
      </c>
      <c r="M210" s="47">
        <f t="shared" si="11"/>
        <v>3477974.0094096656</v>
      </c>
    </row>
    <row r="211" spans="1:13">
      <c r="A211" t="s">
        <v>304</v>
      </c>
      <c r="B211" t="s">
        <v>226</v>
      </c>
      <c r="C211" s="49" t="s">
        <v>1309</v>
      </c>
      <c r="D211" t="s">
        <v>1705</v>
      </c>
      <c r="E211" t="s">
        <v>3343</v>
      </c>
      <c r="F211" s="48">
        <v>5083164.1333969152</v>
      </c>
      <c r="G211" s="48">
        <v>3798518.6607758645</v>
      </c>
      <c r="H211" s="48">
        <v>0</v>
      </c>
      <c r="I211" s="48">
        <v>0</v>
      </c>
      <c r="J211" s="48">
        <f t="shared" si="9"/>
        <v>8881682.7941727787</v>
      </c>
      <c r="K211" s="48"/>
      <c r="L211" s="47">
        <f t="shared" si="10"/>
        <v>3798518.6607758645</v>
      </c>
      <c r="M211" s="47">
        <f t="shared" si="11"/>
        <v>5083164.1333969152</v>
      </c>
    </row>
    <row r="212" spans="1:13">
      <c r="A212" t="s">
        <v>304</v>
      </c>
      <c r="B212" t="s">
        <v>226</v>
      </c>
      <c r="C212" s="49" t="s">
        <v>245</v>
      </c>
      <c r="D212" t="s">
        <v>244</v>
      </c>
      <c r="E212" t="s">
        <v>3342</v>
      </c>
      <c r="F212" s="48">
        <v>1866272.3732880466</v>
      </c>
      <c r="G212" s="48">
        <v>1587810.3298555412</v>
      </c>
      <c r="H212" s="48">
        <v>799279.10605808219</v>
      </c>
      <c r="I212" s="48">
        <v>1587973.0694868732</v>
      </c>
      <c r="J212" s="48">
        <f t="shared" si="9"/>
        <v>5841334.8786885431</v>
      </c>
      <c r="K212" s="48"/>
      <c r="L212" s="47">
        <f t="shared" si="10"/>
        <v>3175783.3993424145</v>
      </c>
      <c r="M212" s="47">
        <f t="shared" si="11"/>
        <v>2665551.4793461286</v>
      </c>
    </row>
    <row r="213" spans="1:13">
      <c r="A213" t="s">
        <v>304</v>
      </c>
      <c r="B213" t="s">
        <v>226</v>
      </c>
      <c r="C213" s="49" t="s">
        <v>1348</v>
      </c>
      <c r="D213" t="s">
        <v>1347</v>
      </c>
      <c r="E213" t="s">
        <v>3341</v>
      </c>
      <c r="F213" s="48">
        <v>1238635.9750134798</v>
      </c>
      <c r="G213" s="48">
        <v>2094867.7623231353</v>
      </c>
      <c r="H213" s="48">
        <v>898611.77814943215</v>
      </c>
      <c r="I213" s="48">
        <v>1407216.104187998</v>
      </c>
      <c r="J213" s="48">
        <f t="shared" si="9"/>
        <v>5639331.6196740456</v>
      </c>
      <c r="K213" s="48"/>
      <c r="L213" s="47">
        <f t="shared" si="10"/>
        <v>3502083.8665111335</v>
      </c>
      <c r="M213" s="47">
        <f t="shared" si="11"/>
        <v>2137247.7531629121</v>
      </c>
    </row>
    <row r="214" spans="1:13">
      <c r="A214" t="s">
        <v>304</v>
      </c>
      <c r="B214" t="s">
        <v>226</v>
      </c>
      <c r="C214" s="49" t="s">
        <v>221</v>
      </c>
      <c r="D214" t="s">
        <v>220</v>
      </c>
      <c r="E214" t="s">
        <v>3340</v>
      </c>
      <c r="F214" s="48">
        <v>0</v>
      </c>
      <c r="G214" s="48">
        <v>0</v>
      </c>
      <c r="H214" s="48">
        <v>0</v>
      </c>
      <c r="I214" s="48">
        <v>0</v>
      </c>
      <c r="J214" s="48">
        <f t="shared" si="9"/>
        <v>0</v>
      </c>
      <c r="K214" s="48"/>
      <c r="L214" s="47">
        <f t="shared" si="10"/>
        <v>0</v>
      </c>
      <c r="M214" s="47">
        <f t="shared" si="11"/>
        <v>0</v>
      </c>
    </row>
    <row r="215" spans="1:13">
      <c r="A215" t="s">
        <v>304</v>
      </c>
      <c r="B215" t="s">
        <v>226</v>
      </c>
      <c r="C215" s="49" t="s">
        <v>188</v>
      </c>
      <c r="D215" t="s">
        <v>187</v>
      </c>
      <c r="E215" t="s">
        <v>3339</v>
      </c>
      <c r="F215" s="48">
        <v>2618359.6961892261</v>
      </c>
      <c r="G215" s="48">
        <v>937264.44298754469</v>
      </c>
      <c r="H215" s="48">
        <v>337850.24661256402</v>
      </c>
      <c r="I215" s="48">
        <v>572006.7110389265</v>
      </c>
      <c r="J215" s="48">
        <f t="shared" si="9"/>
        <v>4465481.0968282614</v>
      </c>
      <c r="K215" s="48"/>
      <c r="L215" s="47">
        <f t="shared" si="10"/>
        <v>1509271.1540264711</v>
      </c>
      <c r="M215" s="47">
        <f t="shared" si="11"/>
        <v>2956209.9428017903</v>
      </c>
    </row>
    <row r="216" spans="1:13">
      <c r="A216" t="s">
        <v>304</v>
      </c>
      <c r="B216" t="s">
        <v>226</v>
      </c>
      <c r="C216" s="49" t="s">
        <v>572</v>
      </c>
      <c r="D216" t="s">
        <v>571</v>
      </c>
      <c r="E216" t="s">
        <v>3338</v>
      </c>
      <c r="F216" s="48">
        <v>5039481.0782705611</v>
      </c>
      <c r="G216" s="48">
        <v>4022370.7137633474</v>
      </c>
      <c r="H216" s="48">
        <v>1543926.3580190397</v>
      </c>
      <c r="I216" s="48">
        <v>3446675.8201570329</v>
      </c>
      <c r="J216" s="48">
        <f t="shared" si="9"/>
        <v>14052453.97020998</v>
      </c>
      <c r="K216" s="48"/>
      <c r="L216" s="47">
        <f t="shared" si="10"/>
        <v>7469046.5339203803</v>
      </c>
      <c r="M216" s="47">
        <f t="shared" si="11"/>
        <v>6583407.436289601</v>
      </c>
    </row>
    <row r="217" spans="1:13">
      <c r="A217" t="s">
        <v>304</v>
      </c>
      <c r="B217" t="s">
        <v>226</v>
      </c>
      <c r="C217" s="49" t="s">
        <v>1430</v>
      </c>
      <c r="D217" t="s">
        <v>1429</v>
      </c>
      <c r="E217" t="s">
        <v>3337</v>
      </c>
      <c r="F217" s="48">
        <v>0</v>
      </c>
      <c r="G217" s="48">
        <v>0</v>
      </c>
      <c r="H217" s="48">
        <v>0</v>
      </c>
      <c r="I217" s="48">
        <v>0</v>
      </c>
      <c r="J217" s="48">
        <f t="shared" si="9"/>
        <v>0</v>
      </c>
      <c r="K217" s="48"/>
      <c r="L217" s="47">
        <f t="shared" si="10"/>
        <v>0</v>
      </c>
      <c r="M217" s="47">
        <f t="shared" si="11"/>
        <v>0</v>
      </c>
    </row>
    <row r="218" spans="1:13">
      <c r="A218" t="s">
        <v>304</v>
      </c>
      <c r="B218" t="s">
        <v>226</v>
      </c>
      <c r="C218" s="49" t="s">
        <v>656</v>
      </c>
      <c r="D218" t="s">
        <v>655</v>
      </c>
      <c r="E218" t="s">
        <v>3336</v>
      </c>
      <c r="F218" s="48">
        <v>1557267.696886857</v>
      </c>
      <c r="G218" s="48">
        <v>423036.54866283835</v>
      </c>
      <c r="H218" s="48">
        <v>692544.08764815854</v>
      </c>
      <c r="I218" s="48">
        <v>402651.4439751216</v>
      </c>
      <c r="J218" s="48">
        <f t="shared" si="9"/>
        <v>3075499.7771729757</v>
      </c>
      <c r="K218" s="48"/>
      <c r="L218" s="47">
        <f t="shared" si="10"/>
        <v>825687.99263796001</v>
      </c>
      <c r="M218" s="47">
        <f t="shared" si="11"/>
        <v>2249811.7845350155</v>
      </c>
    </row>
    <row r="219" spans="1:13">
      <c r="A219" t="s">
        <v>304</v>
      </c>
      <c r="B219" t="s">
        <v>226</v>
      </c>
      <c r="C219" s="49" t="s">
        <v>848</v>
      </c>
      <c r="D219" t="s">
        <v>847</v>
      </c>
      <c r="E219" t="s">
        <v>3335</v>
      </c>
      <c r="F219" s="48">
        <v>19645020.297497626</v>
      </c>
      <c r="G219" s="48">
        <v>83417238.45105429</v>
      </c>
      <c r="H219" s="48">
        <v>8452972.6123047732</v>
      </c>
      <c r="I219" s="48">
        <v>18438526.157120753</v>
      </c>
      <c r="J219" s="48">
        <f t="shared" si="9"/>
        <v>129953757.51797745</v>
      </c>
      <c r="K219" s="48"/>
      <c r="L219" s="47">
        <f t="shared" si="10"/>
        <v>101855764.60817504</v>
      </c>
      <c r="M219" s="47">
        <f t="shared" si="11"/>
        <v>28097992.9098024</v>
      </c>
    </row>
    <row r="220" spans="1:13">
      <c r="A220" t="s">
        <v>304</v>
      </c>
      <c r="B220" t="s">
        <v>1529</v>
      </c>
      <c r="C220" s="49" t="s">
        <v>128</v>
      </c>
      <c r="D220" t="s">
        <v>127</v>
      </c>
      <c r="E220" t="s">
        <v>3334</v>
      </c>
      <c r="F220" s="48">
        <v>570739.81116893399</v>
      </c>
      <c r="G220" s="48">
        <v>196988.69745081538</v>
      </c>
      <c r="H220" s="48">
        <v>175421.19572708354</v>
      </c>
      <c r="I220" s="48">
        <v>95789.231625481218</v>
      </c>
      <c r="J220" s="48">
        <f t="shared" si="9"/>
        <v>1038938.9359723141</v>
      </c>
      <c r="K220" s="48"/>
      <c r="L220" s="47">
        <f t="shared" si="10"/>
        <v>292777.92907629663</v>
      </c>
      <c r="M220" s="47">
        <f t="shared" si="11"/>
        <v>746161.00689601758</v>
      </c>
    </row>
    <row r="221" spans="1:13">
      <c r="A221" t="s">
        <v>304</v>
      </c>
      <c r="B221" t="s">
        <v>1529</v>
      </c>
      <c r="C221" s="49" t="s">
        <v>539</v>
      </c>
      <c r="D221" t="s">
        <v>538</v>
      </c>
      <c r="E221" t="s">
        <v>3333</v>
      </c>
      <c r="F221" s="48">
        <v>245735.35243340337</v>
      </c>
      <c r="G221" s="48">
        <v>9.4871165300598079</v>
      </c>
      <c r="H221" s="48">
        <v>80797.337641081991</v>
      </c>
      <c r="I221" s="48">
        <v>0</v>
      </c>
      <c r="J221" s="48">
        <f t="shared" si="9"/>
        <v>326542.17719101545</v>
      </c>
      <c r="K221" s="48"/>
      <c r="L221" s="47">
        <f t="shared" si="10"/>
        <v>9.4871165300598079</v>
      </c>
      <c r="M221" s="47">
        <f t="shared" si="11"/>
        <v>326532.69007448538</v>
      </c>
    </row>
    <row r="222" spans="1:13">
      <c r="A222" t="s">
        <v>304</v>
      </c>
      <c r="B222" t="s">
        <v>1529</v>
      </c>
      <c r="C222" s="49" t="s">
        <v>968</v>
      </c>
      <c r="D222" t="s">
        <v>967</v>
      </c>
      <c r="E222" t="s">
        <v>2072</v>
      </c>
      <c r="F222" s="48">
        <v>66340.716409636283</v>
      </c>
      <c r="G222" s="48">
        <v>58166.195912694246</v>
      </c>
      <c r="H222" s="48">
        <v>14628.535657295573</v>
      </c>
      <c r="I222" s="48">
        <v>23827.916824606971</v>
      </c>
      <c r="J222" s="48">
        <f t="shared" si="9"/>
        <v>162963.36480423308</v>
      </c>
      <c r="K222" s="48"/>
      <c r="L222" s="47">
        <f t="shared" si="10"/>
        <v>81994.112737301213</v>
      </c>
      <c r="M222" s="47">
        <f t="shared" si="11"/>
        <v>80969.252066931862</v>
      </c>
    </row>
    <row r="223" spans="1:13">
      <c r="A223" t="s">
        <v>304</v>
      </c>
      <c r="B223" t="s">
        <v>1620</v>
      </c>
      <c r="C223" s="49" t="s">
        <v>1091</v>
      </c>
      <c r="D223" t="s">
        <v>1090</v>
      </c>
      <c r="E223" t="s">
        <v>1885</v>
      </c>
      <c r="F223" s="48">
        <v>376079.4988593515</v>
      </c>
      <c r="G223" s="48">
        <v>21131.612206633516</v>
      </c>
      <c r="H223" s="48">
        <v>313672.08175818803</v>
      </c>
      <c r="I223" s="48">
        <v>101619.25142503863</v>
      </c>
      <c r="J223" s="48">
        <f t="shared" si="9"/>
        <v>812502.44424921169</v>
      </c>
      <c r="K223" s="48"/>
      <c r="L223" s="47">
        <f t="shared" si="10"/>
        <v>122750.86363167214</v>
      </c>
      <c r="M223" s="47">
        <f t="shared" si="11"/>
        <v>689751.58061753958</v>
      </c>
    </row>
    <row r="224" spans="1:13">
      <c r="A224" t="s">
        <v>304</v>
      </c>
      <c r="B224" t="s">
        <v>1620</v>
      </c>
      <c r="C224" s="49" t="s">
        <v>833</v>
      </c>
      <c r="D224" t="s">
        <v>832</v>
      </c>
      <c r="E224" t="s">
        <v>3332</v>
      </c>
      <c r="F224" s="48">
        <v>1455361.5428894628</v>
      </c>
      <c r="G224" s="48">
        <v>1820702.011927506</v>
      </c>
      <c r="H224" s="48">
        <v>605553.20867363317</v>
      </c>
      <c r="I224" s="48">
        <v>603231.6074769306</v>
      </c>
      <c r="J224" s="48">
        <f t="shared" si="9"/>
        <v>4484848.3709675325</v>
      </c>
      <c r="K224" s="48"/>
      <c r="L224" s="47">
        <f t="shared" si="10"/>
        <v>2423933.6194044366</v>
      </c>
      <c r="M224" s="47">
        <f t="shared" si="11"/>
        <v>2060914.751563096</v>
      </c>
    </row>
    <row r="225" spans="1:13">
      <c r="A225" t="s">
        <v>304</v>
      </c>
      <c r="B225" t="s">
        <v>1667</v>
      </c>
      <c r="C225" s="49" t="s">
        <v>749</v>
      </c>
      <c r="D225" t="s">
        <v>748</v>
      </c>
      <c r="E225" t="s">
        <v>2341</v>
      </c>
      <c r="F225" s="48">
        <v>6811326.885461119</v>
      </c>
      <c r="G225" s="48">
        <v>10868145.048719458</v>
      </c>
      <c r="H225" s="48">
        <v>16070743.479241762</v>
      </c>
      <c r="I225" s="48">
        <v>12851428.338119365</v>
      </c>
      <c r="J225" s="48">
        <f t="shared" si="9"/>
        <v>46601643.751541704</v>
      </c>
      <c r="K225" s="48"/>
      <c r="L225" s="47">
        <f t="shared" si="10"/>
        <v>23719573.386838824</v>
      </c>
      <c r="M225" s="47">
        <f t="shared" si="11"/>
        <v>22882070.36470288</v>
      </c>
    </row>
    <row r="226" spans="1:13">
      <c r="A226" t="s">
        <v>1574</v>
      </c>
      <c r="B226" t="s">
        <v>3066</v>
      </c>
      <c r="C226" s="49" t="s">
        <v>1363</v>
      </c>
      <c r="D226" t="s">
        <v>1362</v>
      </c>
      <c r="E226" t="s">
        <v>3331</v>
      </c>
      <c r="F226" s="48">
        <v>176595.20368768356</v>
      </c>
      <c r="G226" s="48">
        <v>1743662.7752373687</v>
      </c>
      <c r="H226" s="48">
        <v>0</v>
      </c>
      <c r="I226" s="48">
        <v>0</v>
      </c>
      <c r="J226" s="48">
        <f t="shared" si="9"/>
        <v>1920257.9789250521</v>
      </c>
      <c r="L226" s="47">
        <f t="shared" si="10"/>
        <v>1743662.7752373687</v>
      </c>
      <c r="M226" s="47">
        <f t="shared" si="11"/>
        <v>176595.20368768356</v>
      </c>
    </row>
    <row r="227" spans="1:13">
      <c r="A227" t="s">
        <v>1574</v>
      </c>
      <c r="B227" t="s">
        <v>3066</v>
      </c>
      <c r="C227" s="49" t="s">
        <v>3330</v>
      </c>
      <c r="D227" t="s">
        <v>3329</v>
      </c>
      <c r="E227" t="s">
        <v>3328</v>
      </c>
      <c r="F227" s="48">
        <v>0</v>
      </c>
      <c r="G227" s="48">
        <v>0</v>
      </c>
      <c r="H227" s="48">
        <v>0</v>
      </c>
      <c r="I227" s="48">
        <v>0</v>
      </c>
      <c r="J227" s="48">
        <f t="shared" si="9"/>
        <v>0</v>
      </c>
      <c r="L227" s="47">
        <f t="shared" si="10"/>
        <v>0</v>
      </c>
      <c r="M227" s="47">
        <f t="shared" si="11"/>
        <v>0</v>
      </c>
    </row>
    <row r="228" spans="1:13">
      <c r="A228" t="s">
        <v>1574</v>
      </c>
      <c r="B228" t="s">
        <v>226</v>
      </c>
      <c r="C228" s="49" t="s">
        <v>653</v>
      </c>
      <c r="D228" t="s">
        <v>652</v>
      </c>
      <c r="E228" t="s">
        <v>3327</v>
      </c>
      <c r="F228" s="48">
        <v>2901059.1933889277</v>
      </c>
      <c r="G228" s="48">
        <v>7301440.2110994607</v>
      </c>
      <c r="H228" s="48">
        <v>626166.80259511888</v>
      </c>
      <c r="I228" s="48">
        <v>1940978.7028517521</v>
      </c>
      <c r="J228" s="48">
        <f t="shared" si="9"/>
        <v>12769644.909935258</v>
      </c>
      <c r="L228" s="47">
        <f t="shared" si="10"/>
        <v>9242418.9139512125</v>
      </c>
      <c r="M228" s="47">
        <f t="shared" si="11"/>
        <v>3527225.9959840467</v>
      </c>
    </row>
    <row r="229" spans="1:13">
      <c r="A229" t="s">
        <v>1574</v>
      </c>
      <c r="B229" t="s">
        <v>226</v>
      </c>
      <c r="C229" s="49" t="s">
        <v>1351</v>
      </c>
      <c r="D229" t="s">
        <v>1350</v>
      </c>
      <c r="E229" t="s">
        <v>3326</v>
      </c>
      <c r="F229" s="48">
        <v>12419255.69789798</v>
      </c>
      <c r="G229" s="48">
        <v>38298456.079032578</v>
      </c>
      <c r="H229" s="48">
        <v>5643704.0611514058</v>
      </c>
      <c r="I229" s="48">
        <v>7574315.6817159289</v>
      </c>
      <c r="J229" s="48">
        <f t="shared" si="9"/>
        <v>63935731.519797891</v>
      </c>
      <c r="L229" s="47">
        <f t="shared" si="10"/>
        <v>45872771.760748506</v>
      </c>
      <c r="M229" s="47">
        <f t="shared" si="11"/>
        <v>18062959.759049386</v>
      </c>
    </row>
    <row r="230" spans="1:13">
      <c r="A230" t="s">
        <v>1574</v>
      </c>
      <c r="B230" t="s">
        <v>226</v>
      </c>
      <c r="C230" s="49" t="s">
        <v>1567</v>
      </c>
      <c r="D230" t="s">
        <v>1566</v>
      </c>
      <c r="E230" t="s">
        <v>3325</v>
      </c>
      <c r="F230" s="48">
        <v>2058.8287952816263</v>
      </c>
      <c r="G230" s="48">
        <v>58378.662267619031</v>
      </c>
      <c r="H230" s="48">
        <v>4529.4768552014439</v>
      </c>
      <c r="I230" s="48">
        <v>239711.23891477371</v>
      </c>
      <c r="J230" s="48">
        <f t="shared" si="9"/>
        <v>304678.20683287579</v>
      </c>
      <c r="L230" s="47">
        <f t="shared" si="10"/>
        <v>298089.90118239273</v>
      </c>
      <c r="M230" s="47">
        <f t="shared" si="11"/>
        <v>6588.3056504830702</v>
      </c>
    </row>
    <row r="231" spans="1:13">
      <c r="A231" t="s">
        <v>1574</v>
      </c>
      <c r="B231" t="s">
        <v>226</v>
      </c>
      <c r="C231" s="49" t="s">
        <v>1409</v>
      </c>
      <c r="D231" t="s">
        <v>1408</v>
      </c>
      <c r="E231" t="s">
        <v>2999</v>
      </c>
      <c r="F231" s="48">
        <v>4806415.2682175823</v>
      </c>
      <c r="G231" s="48">
        <v>11121139.103872649</v>
      </c>
      <c r="H231" s="48">
        <v>1656397.3216194233</v>
      </c>
      <c r="I231" s="48">
        <v>5505643.1351888645</v>
      </c>
      <c r="J231" s="48">
        <f t="shared" si="9"/>
        <v>23089594.828898519</v>
      </c>
      <c r="L231" s="47">
        <f t="shared" si="10"/>
        <v>16626782.239061514</v>
      </c>
      <c r="M231" s="47">
        <f t="shared" si="11"/>
        <v>6462812.5898370054</v>
      </c>
    </row>
    <row r="232" spans="1:13">
      <c r="A232" t="s">
        <v>1574</v>
      </c>
      <c r="B232" t="s">
        <v>226</v>
      </c>
      <c r="C232" s="49" t="s">
        <v>1177</v>
      </c>
      <c r="D232" t="s">
        <v>1176</v>
      </c>
      <c r="E232" t="s">
        <v>3324</v>
      </c>
      <c r="F232" s="48">
        <v>3619145.8608570895</v>
      </c>
      <c r="G232" s="48">
        <v>6140397.9797220882</v>
      </c>
      <c r="H232" s="48">
        <v>1383558.1269166912</v>
      </c>
      <c r="I232" s="48">
        <v>2488389.6620537755</v>
      </c>
      <c r="J232" s="48">
        <f t="shared" si="9"/>
        <v>13631491.629549645</v>
      </c>
      <c r="L232" s="47">
        <f t="shared" si="10"/>
        <v>8628787.6417758632</v>
      </c>
      <c r="M232" s="47">
        <f t="shared" si="11"/>
        <v>5002703.9877737807</v>
      </c>
    </row>
    <row r="233" spans="1:13">
      <c r="A233" t="s">
        <v>1574</v>
      </c>
      <c r="B233" t="s">
        <v>226</v>
      </c>
      <c r="C233" s="49" t="s">
        <v>599</v>
      </c>
      <c r="D233" t="s">
        <v>598</v>
      </c>
      <c r="E233" t="s">
        <v>3323</v>
      </c>
      <c r="F233" s="48">
        <v>4830130.1761300564</v>
      </c>
      <c r="G233" s="48">
        <v>4634489.9452226572</v>
      </c>
      <c r="H233" s="48">
        <v>809150.28075025976</v>
      </c>
      <c r="I233" s="48">
        <v>1555902.0015590531</v>
      </c>
      <c r="J233" s="48">
        <f t="shared" si="9"/>
        <v>11829672.403662026</v>
      </c>
      <c r="L233" s="47">
        <f t="shared" si="10"/>
        <v>6190391.9467817098</v>
      </c>
      <c r="M233" s="47">
        <f t="shared" si="11"/>
        <v>5639280.4568803161</v>
      </c>
    </row>
    <row r="234" spans="1:13">
      <c r="A234" t="s">
        <v>1574</v>
      </c>
      <c r="B234" t="s">
        <v>226</v>
      </c>
      <c r="C234" s="49" t="s">
        <v>236</v>
      </c>
      <c r="D234" t="s">
        <v>235</v>
      </c>
      <c r="E234" t="s">
        <v>3322</v>
      </c>
      <c r="F234" s="48">
        <v>0</v>
      </c>
      <c r="G234" s="48">
        <v>0</v>
      </c>
      <c r="H234" s="48">
        <v>0</v>
      </c>
      <c r="I234" s="48">
        <v>0</v>
      </c>
      <c r="J234" s="48">
        <f t="shared" si="9"/>
        <v>0</v>
      </c>
      <c r="L234" s="47">
        <f t="shared" si="10"/>
        <v>0</v>
      </c>
      <c r="M234" s="47">
        <f t="shared" si="11"/>
        <v>0</v>
      </c>
    </row>
    <row r="235" spans="1:13">
      <c r="A235" t="s">
        <v>1574</v>
      </c>
      <c r="B235" t="s">
        <v>226</v>
      </c>
      <c r="C235" s="49" t="s">
        <v>671</v>
      </c>
      <c r="D235" t="s">
        <v>670</v>
      </c>
      <c r="E235" t="s">
        <v>2489</v>
      </c>
      <c r="F235" s="48">
        <v>323997.1717231588</v>
      </c>
      <c r="G235" s="48">
        <v>54871.010810287029</v>
      </c>
      <c r="H235" s="48">
        <v>101992.26948216086</v>
      </c>
      <c r="I235" s="48">
        <v>117105.09405477643</v>
      </c>
      <c r="J235" s="48">
        <f t="shared" si="9"/>
        <v>597965.54607038316</v>
      </c>
      <c r="L235" s="47">
        <f t="shared" si="10"/>
        <v>171976.10486506345</v>
      </c>
      <c r="M235" s="47">
        <f t="shared" si="11"/>
        <v>425989.44120531966</v>
      </c>
    </row>
    <row r="236" spans="1:13">
      <c r="A236" t="s">
        <v>1574</v>
      </c>
      <c r="B236" t="s">
        <v>226</v>
      </c>
      <c r="C236" s="49" t="s">
        <v>803</v>
      </c>
      <c r="D236" t="s">
        <v>802</v>
      </c>
      <c r="E236" t="s">
        <v>3321</v>
      </c>
      <c r="F236" s="48">
        <v>6317172.7460257821</v>
      </c>
      <c r="G236" s="48">
        <v>5058643.4400862809</v>
      </c>
      <c r="H236" s="48">
        <v>1633431.2854251144</v>
      </c>
      <c r="I236" s="48">
        <v>1323681.6257407565</v>
      </c>
      <c r="J236" s="48">
        <f t="shared" si="9"/>
        <v>14332929.097277934</v>
      </c>
      <c r="L236" s="47">
        <f t="shared" si="10"/>
        <v>6382325.0658270372</v>
      </c>
      <c r="M236" s="47">
        <f t="shared" si="11"/>
        <v>7950604.0314508965</v>
      </c>
    </row>
    <row r="237" spans="1:13">
      <c r="A237" t="s">
        <v>1574</v>
      </c>
      <c r="B237" t="s">
        <v>226</v>
      </c>
      <c r="C237" s="49" t="s">
        <v>1616</v>
      </c>
      <c r="D237" t="s">
        <v>1615</v>
      </c>
      <c r="E237" t="s">
        <v>3320</v>
      </c>
      <c r="F237" s="48">
        <v>0</v>
      </c>
      <c r="G237" s="48">
        <v>0</v>
      </c>
      <c r="H237" s="48">
        <v>0</v>
      </c>
      <c r="I237" s="48">
        <v>8990.686169760409</v>
      </c>
      <c r="J237" s="48">
        <f t="shared" si="9"/>
        <v>8990.686169760409</v>
      </c>
      <c r="L237" s="47">
        <f t="shared" si="10"/>
        <v>8990.686169760409</v>
      </c>
      <c r="M237" s="47">
        <f t="shared" si="11"/>
        <v>0</v>
      </c>
    </row>
    <row r="238" spans="1:13">
      <c r="A238" t="s">
        <v>1574</v>
      </c>
      <c r="B238" t="s">
        <v>226</v>
      </c>
      <c r="C238" s="49" t="s">
        <v>800</v>
      </c>
      <c r="D238" t="s">
        <v>799</v>
      </c>
      <c r="E238" t="s">
        <v>2235</v>
      </c>
      <c r="F238" s="48">
        <v>4786904.9433010565</v>
      </c>
      <c r="G238" s="48">
        <v>6735349.611668366</v>
      </c>
      <c r="H238" s="48">
        <v>2988466.9652982308</v>
      </c>
      <c r="I238" s="48">
        <v>2715143.7713897503</v>
      </c>
      <c r="J238" s="48">
        <f t="shared" si="9"/>
        <v>17225865.291657403</v>
      </c>
      <c r="L238" s="47">
        <f t="shared" si="10"/>
        <v>9450493.3830581158</v>
      </c>
      <c r="M238" s="47">
        <f t="shared" si="11"/>
        <v>7775371.9085992873</v>
      </c>
    </row>
    <row r="239" spans="1:13">
      <c r="A239" t="s">
        <v>1574</v>
      </c>
      <c r="B239" t="s">
        <v>226</v>
      </c>
      <c r="C239" s="49" t="s">
        <v>406</v>
      </c>
      <c r="D239" t="s">
        <v>405</v>
      </c>
      <c r="E239" t="s">
        <v>3319</v>
      </c>
      <c r="F239" s="48">
        <v>0</v>
      </c>
      <c r="G239" s="48">
        <v>0</v>
      </c>
      <c r="H239" s="48">
        <v>0</v>
      </c>
      <c r="I239" s="48">
        <v>0</v>
      </c>
      <c r="J239" s="48">
        <f t="shared" si="9"/>
        <v>0</v>
      </c>
      <c r="L239" s="47">
        <f t="shared" si="10"/>
        <v>0</v>
      </c>
      <c r="M239" s="47">
        <f t="shared" si="11"/>
        <v>0</v>
      </c>
    </row>
    <row r="240" spans="1:13">
      <c r="A240" t="s">
        <v>1574</v>
      </c>
      <c r="B240" t="s">
        <v>226</v>
      </c>
      <c r="C240" s="49" t="s">
        <v>650</v>
      </c>
      <c r="D240" t="s">
        <v>649</v>
      </c>
      <c r="E240" t="s">
        <v>3318</v>
      </c>
      <c r="F240" s="48">
        <v>6360207.3872856731</v>
      </c>
      <c r="G240" s="48">
        <v>10548053.963153586</v>
      </c>
      <c r="H240" s="48">
        <v>794173.02445165999</v>
      </c>
      <c r="I240" s="48">
        <v>2911211.5944930487</v>
      </c>
      <c r="J240" s="48">
        <f t="shared" si="9"/>
        <v>20613645.969383966</v>
      </c>
      <c r="L240" s="47">
        <f t="shared" si="10"/>
        <v>13459265.557646634</v>
      </c>
      <c r="M240" s="47">
        <f t="shared" si="11"/>
        <v>7154380.4117373331</v>
      </c>
    </row>
    <row r="241" spans="1:13">
      <c r="A241" t="s">
        <v>1574</v>
      </c>
      <c r="B241" t="s">
        <v>226</v>
      </c>
      <c r="C241" s="49" t="s">
        <v>3317</v>
      </c>
      <c r="D241" t="s">
        <v>3316</v>
      </c>
      <c r="E241" t="s">
        <v>3315</v>
      </c>
      <c r="F241" s="48">
        <v>0</v>
      </c>
      <c r="G241" s="48">
        <v>0</v>
      </c>
      <c r="H241" s="48">
        <v>0</v>
      </c>
      <c r="I241" s="48">
        <v>0</v>
      </c>
      <c r="J241" s="48">
        <f t="shared" si="9"/>
        <v>0</v>
      </c>
      <c r="L241" s="47">
        <f t="shared" si="10"/>
        <v>0</v>
      </c>
      <c r="M241" s="47">
        <f t="shared" si="11"/>
        <v>0</v>
      </c>
    </row>
    <row r="242" spans="1:13">
      <c r="A242" t="s">
        <v>1574</v>
      </c>
      <c r="B242" t="s">
        <v>226</v>
      </c>
      <c r="C242" s="49" t="s">
        <v>1517</v>
      </c>
      <c r="D242" t="s">
        <v>1516</v>
      </c>
      <c r="E242" t="s">
        <v>3314</v>
      </c>
      <c r="F242" s="48">
        <v>0</v>
      </c>
      <c r="G242" s="48">
        <v>0</v>
      </c>
      <c r="H242" s="48">
        <v>0</v>
      </c>
      <c r="I242" s="48">
        <v>0</v>
      </c>
      <c r="J242" s="48">
        <f t="shared" si="9"/>
        <v>0</v>
      </c>
      <c r="L242" s="47">
        <f t="shared" si="10"/>
        <v>0</v>
      </c>
      <c r="M242" s="47">
        <f t="shared" si="11"/>
        <v>0</v>
      </c>
    </row>
    <row r="243" spans="1:13">
      <c r="A243" t="s">
        <v>1574</v>
      </c>
      <c r="B243" t="s">
        <v>226</v>
      </c>
      <c r="C243" s="49" t="s">
        <v>590</v>
      </c>
      <c r="D243" t="s">
        <v>589</v>
      </c>
      <c r="E243" t="s">
        <v>3313</v>
      </c>
      <c r="F243" s="48">
        <v>0</v>
      </c>
      <c r="G243" s="48">
        <v>0</v>
      </c>
      <c r="H243" s="48">
        <v>0</v>
      </c>
      <c r="I243" s="48">
        <v>0</v>
      </c>
      <c r="J243" s="48">
        <f t="shared" si="9"/>
        <v>0</v>
      </c>
      <c r="L243" s="47">
        <f t="shared" si="10"/>
        <v>0</v>
      </c>
      <c r="M243" s="47">
        <f t="shared" si="11"/>
        <v>0</v>
      </c>
    </row>
    <row r="244" spans="1:13">
      <c r="A244" t="s">
        <v>1574</v>
      </c>
      <c r="B244" t="s">
        <v>226</v>
      </c>
      <c r="C244" s="49" t="s">
        <v>1932</v>
      </c>
      <c r="D244" t="s">
        <v>1654</v>
      </c>
      <c r="E244" t="s">
        <v>1930</v>
      </c>
      <c r="F244" s="48">
        <v>14331020.221251534</v>
      </c>
      <c r="G244" s="48">
        <v>15157538.000451853</v>
      </c>
      <c r="H244" s="48">
        <v>2428387.5802934873</v>
      </c>
      <c r="I244" s="48">
        <v>4719622.7428186825</v>
      </c>
      <c r="J244" s="48">
        <f t="shared" si="9"/>
        <v>36636568.544815555</v>
      </c>
      <c r="L244" s="47">
        <f t="shared" si="10"/>
        <v>19877160.743270535</v>
      </c>
      <c r="M244" s="47">
        <f t="shared" si="11"/>
        <v>16759407.801545022</v>
      </c>
    </row>
    <row r="245" spans="1:13">
      <c r="A245" t="s">
        <v>1574</v>
      </c>
      <c r="B245" t="s">
        <v>226</v>
      </c>
      <c r="C245" s="49" t="s">
        <v>785</v>
      </c>
      <c r="D245" t="s">
        <v>784</v>
      </c>
      <c r="E245" t="s">
        <v>2249</v>
      </c>
      <c r="F245" s="48">
        <v>2424100.9802399497</v>
      </c>
      <c r="G245" s="48">
        <v>4231820.2787097339</v>
      </c>
      <c r="H245" s="48">
        <v>555378.77238570689</v>
      </c>
      <c r="I245" s="48">
        <v>1899972.8945915618</v>
      </c>
      <c r="J245" s="48">
        <f t="shared" si="9"/>
        <v>9111272.9259269536</v>
      </c>
      <c r="L245" s="47">
        <f t="shared" si="10"/>
        <v>6131793.1733012954</v>
      </c>
      <c r="M245" s="47">
        <f t="shared" si="11"/>
        <v>2979479.7526256563</v>
      </c>
    </row>
    <row r="246" spans="1:13">
      <c r="A246" t="s">
        <v>1574</v>
      </c>
      <c r="B246" t="s">
        <v>226</v>
      </c>
      <c r="C246" s="49" t="s">
        <v>167</v>
      </c>
      <c r="D246" t="s">
        <v>166</v>
      </c>
      <c r="E246" t="s">
        <v>3312</v>
      </c>
      <c r="F246" s="48">
        <v>1195866.388301003</v>
      </c>
      <c r="G246" s="48">
        <v>2067178.1426607161</v>
      </c>
      <c r="H246" s="48">
        <v>405719.25866890996</v>
      </c>
      <c r="I246" s="48">
        <v>1215341.2959313432</v>
      </c>
      <c r="J246" s="48">
        <f t="shared" si="9"/>
        <v>4884105.0855619721</v>
      </c>
      <c r="L246" s="47">
        <f t="shared" si="10"/>
        <v>3282519.4385920595</v>
      </c>
      <c r="M246" s="47">
        <f t="shared" si="11"/>
        <v>1601585.646969913</v>
      </c>
    </row>
    <row r="247" spans="1:13">
      <c r="A247" t="s">
        <v>1574</v>
      </c>
      <c r="B247" t="s">
        <v>1529</v>
      </c>
      <c r="C247" s="49" t="s">
        <v>524</v>
      </c>
      <c r="D247" t="s">
        <v>523</v>
      </c>
      <c r="E247" t="s">
        <v>3311</v>
      </c>
      <c r="F247" s="48">
        <v>2153123.9833909236</v>
      </c>
      <c r="G247" s="48">
        <v>3572900.1948739858</v>
      </c>
      <c r="H247" s="48">
        <v>422372.69701594929</v>
      </c>
      <c r="I247" s="48">
        <v>1168874.8899493606</v>
      </c>
      <c r="J247" s="48">
        <f t="shared" si="9"/>
        <v>7317271.7652302198</v>
      </c>
      <c r="L247" s="47">
        <f t="shared" si="10"/>
        <v>4741775.0848233467</v>
      </c>
      <c r="M247" s="47">
        <f t="shared" si="11"/>
        <v>2575496.6804068731</v>
      </c>
    </row>
    <row r="248" spans="1:13">
      <c r="A248" t="s">
        <v>1574</v>
      </c>
      <c r="B248" t="s">
        <v>1620</v>
      </c>
      <c r="C248" s="49" t="s">
        <v>1070</v>
      </c>
      <c r="D248" t="s">
        <v>1069</v>
      </c>
      <c r="E248" t="s">
        <v>1893</v>
      </c>
      <c r="F248" s="48">
        <v>1576391.7439172151</v>
      </c>
      <c r="G248" s="48">
        <v>542417.16029971966</v>
      </c>
      <c r="H248" s="48">
        <v>591773.60002782207</v>
      </c>
      <c r="I248" s="48">
        <v>350075.88146246888</v>
      </c>
      <c r="J248" s="48">
        <f t="shared" si="9"/>
        <v>3060658.3857072257</v>
      </c>
      <c r="L248" s="47">
        <f t="shared" si="10"/>
        <v>892493.04176218854</v>
      </c>
      <c r="M248" s="47">
        <f t="shared" si="11"/>
        <v>2168165.3439450371</v>
      </c>
    </row>
    <row r="249" spans="1:13">
      <c r="A249" t="s">
        <v>1645</v>
      </c>
      <c r="B249" t="s">
        <v>226</v>
      </c>
      <c r="C249" s="49" t="s">
        <v>512</v>
      </c>
      <c r="D249" t="s">
        <v>511</v>
      </c>
      <c r="E249" t="s">
        <v>3310</v>
      </c>
      <c r="F249" s="48">
        <v>1647045.5408607062</v>
      </c>
      <c r="G249" s="48">
        <v>3723318.2494120402</v>
      </c>
      <c r="H249" s="48">
        <v>2316990.193677769</v>
      </c>
      <c r="I249" s="48">
        <v>2999212.9389000456</v>
      </c>
      <c r="J249" s="48">
        <f t="shared" si="9"/>
        <v>10686566.92285056</v>
      </c>
      <c r="L249" s="47">
        <f t="shared" si="10"/>
        <v>6722531.1883120853</v>
      </c>
      <c r="M249" s="47">
        <f t="shared" si="11"/>
        <v>3964035.7345384751</v>
      </c>
    </row>
    <row r="250" spans="1:13">
      <c r="A250" t="s">
        <v>1645</v>
      </c>
      <c r="B250" t="s">
        <v>226</v>
      </c>
      <c r="C250" s="49" t="s">
        <v>1442</v>
      </c>
      <c r="D250" t="s">
        <v>1441</v>
      </c>
      <c r="E250" t="s">
        <v>2651</v>
      </c>
      <c r="F250" s="48">
        <v>14948.657494126603</v>
      </c>
      <c r="G250" s="48">
        <v>0</v>
      </c>
      <c r="H250" s="48">
        <v>24612.094264540468</v>
      </c>
      <c r="I250" s="48">
        <v>2984.0034905270368</v>
      </c>
      <c r="J250" s="48">
        <f t="shared" si="9"/>
        <v>42544.75524919411</v>
      </c>
      <c r="L250" s="47">
        <f t="shared" si="10"/>
        <v>2984.0034905270368</v>
      </c>
      <c r="M250" s="47">
        <f t="shared" si="11"/>
        <v>39560.751758667073</v>
      </c>
    </row>
    <row r="251" spans="1:13">
      <c r="A251" t="s">
        <v>1645</v>
      </c>
      <c r="B251" t="s">
        <v>226</v>
      </c>
      <c r="C251" s="49" t="s">
        <v>1186</v>
      </c>
      <c r="D251" t="s">
        <v>1185</v>
      </c>
      <c r="E251" t="s">
        <v>3309</v>
      </c>
      <c r="F251" s="48">
        <v>325647.11861764017</v>
      </c>
      <c r="G251" s="48">
        <v>259706.49034177576</v>
      </c>
      <c r="H251" s="48">
        <v>564641.60289811331</v>
      </c>
      <c r="I251" s="48">
        <v>614272.28408433998</v>
      </c>
      <c r="J251" s="48">
        <f t="shared" si="9"/>
        <v>1764267.4959418694</v>
      </c>
      <c r="L251" s="47">
        <f t="shared" si="10"/>
        <v>873978.77442611568</v>
      </c>
      <c r="M251" s="47">
        <f t="shared" si="11"/>
        <v>890288.72151575354</v>
      </c>
    </row>
    <row r="252" spans="1:13">
      <c r="A252" t="s">
        <v>1645</v>
      </c>
      <c r="B252" t="s">
        <v>226</v>
      </c>
      <c r="C252" s="49" t="s">
        <v>290</v>
      </c>
      <c r="D252" t="s">
        <v>289</v>
      </c>
      <c r="E252" t="s">
        <v>3308</v>
      </c>
      <c r="F252" s="48">
        <v>0</v>
      </c>
      <c r="G252" s="48">
        <v>0</v>
      </c>
      <c r="H252" s="48">
        <v>0</v>
      </c>
      <c r="I252" s="48">
        <v>0</v>
      </c>
      <c r="J252" s="48">
        <f t="shared" si="9"/>
        <v>0</v>
      </c>
      <c r="L252" s="47">
        <f t="shared" si="10"/>
        <v>0</v>
      </c>
      <c r="M252" s="47">
        <f t="shared" si="11"/>
        <v>0</v>
      </c>
    </row>
    <row r="253" spans="1:13">
      <c r="A253" t="s">
        <v>1645</v>
      </c>
      <c r="B253" t="s">
        <v>226</v>
      </c>
      <c r="C253" s="49" t="s">
        <v>602</v>
      </c>
      <c r="D253" t="s">
        <v>601</v>
      </c>
      <c r="E253" t="s">
        <v>3307</v>
      </c>
      <c r="F253" s="48">
        <v>2346812.9057905413</v>
      </c>
      <c r="G253" s="48">
        <v>3414443.3159175031</v>
      </c>
      <c r="H253" s="48">
        <v>2801468.818427667</v>
      </c>
      <c r="I253" s="48">
        <v>3792598.444288217</v>
      </c>
      <c r="J253" s="48">
        <f t="shared" si="9"/>
        <v>12355323.484423928</v>
      </c>
      <c r="L253" s="47">
        <f t="shared" si="10"/>
        <v>7207041.7602057196</v>
      </c>
      <c r="M253" s="47">
        <f t="shared" si="11"/>
        <v>5148281.7242182083</v>
      </c>
    </row>
    <row r="254" spans="1:13">
      <c r="A254" t="s">
        <v>1645</v>
      </c>
      <c r="B254" t="s">
        <v>226</v>
      </c>
      <c r="C254" s="49" t="s">
        <v>1540</v>
      </c>
      <c r="D254" t="s">
        <v>1539</v>
      </c>
      <c r="E254" t="s">
        <v>3306</v>
      </c>
      <c r="F254" s="48">
        <v>0</v>
      </c>
      <c r="G254" s="48">
        <v>2949.3754594370457</v>
      </c>
      <c r="H254" s="48">
        <v>0</v>
      </c>
      <c r="I254" s="48">
        <v>0</v>
      </c>
      <c r="J254" s="48">
        <f t="shared" si="9"/>
        <v>2949.3754594370457</v>
      </c>
      <c r="L254" s="47">
        <f t="shared" si="10"/>
        <v>2949.3754594370457</v>
      </c>
      <c r="M254" s="47">
        <f t="shared" si="11"/>
        <v>0</v>
      </c>
    </row>
    <row r="255" spans="1:13">
      <c r="A255" t="s">
        <v>1645</v>
      </c>
      <c r="B255" t="s">
        <v>226</v>
      </c>
      <c r="C255" s="49" t="s">
        <v>1153</v>
      </c>
      <c r="D255" t="s">
        <v>1152</v>
      </c>
      <c r="E255" t="s">
        <v>3305</v>
      </c>
      <c r="F255" s="48">
        <v>882207.67632543819</v>
      </c>
      <c r="G255" s="48">
        <v>1808495.5228196727</v>
      </c>
      <c r="H255" s="48">
        <v>822953.19069022371</v>
      </c>
      <c r="I255" s="48">
        <v>1814190.159624093</v>
      </c>
      <c r="J255" s="48">
        <f t="shared" si="9"/>
        <v>5327846.5494594276</v>
      </c>
      <c r="L255" s="47">
        <f t="shared" si="10"/>
        <v>3622685.6824437659</v>
      </c>
      <c r="M255" s="47">
        <f t="shared" si="11"/>
        <v>1705160.8670156619</v>
      </c>
    </row>
    <row r="256" spans="1:13">
      <c r="A256" t="s">
        <v>1645</v>
      </c>
      <c r="B256" t="s">
        <v>226</v>
      </c>
      <c r="C256" s="49" t="s">
        <v>239</v>
      </c>
      <c r="D256" t="s">
        <v>238</v>
      </c>
      <c r="E256" t="s">
        <v>3304</v>
      </c>
      <c r="F256" s="48">
        <v>0</v>
      </c>
      <c r="G256" s="48">
        <v>0</v>
      </c>
      <c r="H256" s="48">
        <v>0</v>
      </c>
      <c r="I256" s="48">
        <v>0</v>
      </c>
      <c r="J256" s="48">
        <f t="shared" si="9"/>
        <v>0</v>
      </c>
      <c r="L256" s="47">
        <f t="shared" si="10"/>
        <v>0</v>
      </c>
      <c r="M256" s="47">
        <f t="shared" si="11"/>
        <v>0</v>
      </c>
    </row>
    <row r="257" spans="1:13">
      <c r="A257" t="s">
        <v>1645</v>
      </c>
      <c r="B257" t="s">
        <v>226</v>
      </c>
      <c r="C257" s="49" t="s">
        <v>134</v>
      </c>
      <c r="D257" t="s">
        <v>133</v>
      </c>
      <c r="E257" t="s">
        <v>3303</v>
      </c>
      <c r="F257" s="48">
        <v>0</v>
      </c>
      <c r="G257" s="48">
        <v>0</v>
      </c>
      <c r="H257" s="48">
        <v>0</v>
      </c>
      <c r="I257" s="48">
        <v>0</v>
      </c>
      <c r="J257" s="48">
        <f t="shared" si="9"/>
        <v>0</v>
      </c>
      <c r="L257" s="47">
        <f t="shared" si="10"/>
        <v>0</v>
      </c>
      <c r="M257" s="47">
        <f t="shared" si="11"/>
        <v>0</v>
      </c>
    </row>
    <row r="258" spans="1:13">
      <c r="A258" t="s">
        <v>1645</v>
      </c>
      <c r="B258" t="s">
        <v>1529</v>
      </c>
      <c r="C258" s="49" t="s">
        <v>1195</v>
      </c>
      <c r="D258" t="s">
        <v>1194</v>
      </c>
      <c r="E258" t="s">
        <v>1726</v>
      </c>
      <c r="F258" s="48">
        <v>137630.839234443</v>
      </c>
      <c r="G258" s="48">
        <v>0</v>
      </c>
      <c r="H258" s="48">
        <v>74494.760311222199</v>
      </c>
      <c r="I258" s="48">
        <v>17974.942660983092</v>
      </c>
      <c r="J258" s="48">
        <f t="shared" si="9"/>
        <v>230100.5422066483</v>
      </c>
      <c r="L258" s="47">
        <f t="shared" si="10"/>
        <v>17974.942660983092</v>
      </c>
      <c r="M258" s="47">
        <f t="shared" si="11"/>
        <v>212125.5995456652</v>
      </c>
    </row>
    <row r="259" spans="1:13">
      <c r="A259" t="s">
        <v>1645</v>
      </c>
      <c r="B259" t="s">
        <v>1529</v>
      </c>
      <c r="C259" s="49" t="s">
        <v>608</v>
      </c>
      <c r="D259" t="s">
        <v>607</v>
      </c>
      <c r="E259" t="s">
        <v>3302</v>
      </c>
      <c r="F259" s="48">
        <v>868971.57335548697</v>
      </c>
      <c r="G259" s="48">
        <v>401070.95089488593</v>
      </c>
      <c r="H259" s="48">
        <v>672049.63818603533</v>
      </c>
      <c r="I259" s="48">
        <v>508527.78063936735</v>
      </c>
      <c r="J259" s="48">
        <f t="shared" ref="J259:J322" si="12">SUM(F259:I259)</f>
        <v>2450619.9430757752</v>
      </c>
      <c r="L259" s="47">
        <f t="shared" ref="L259:L322" si="13">G259+I259</f>
        <v>909598.73153425334</v>
      </c>
      <c r="M259" s="47">
        <f t="shared" ref="M259:M322" si="14">F259+H259</f>
        <v>1541021.2115415223</v>
      </c>
    </row>
    <row r="260" spans="1:13">
      <c r="A260" t="s">
        <v>1645</v>
      </c>
      <c r="B260" t="s">
        <v>1529</v>
      </c>
      <c r="C260" s="49" t="s">
        <v>860</v>
      </c>
      <c r="D260" t="s">
        <v>859</v>
      </c>
      <c r="E260" t="s">
        <v>3301</v>
      </c>
      <c r="F260" s="48">
        <v>796877.14697252854</v>
      </c>
      <c r="G260" s="48">
        <v>1449289.245118717</v>
      </c>
      <c r="H260" s="48">
        <v>793530.8707361609</v>
      </c>
      <c r="I260" s="48">
        <v>1243469.1551154659</v>
      </c>
      <c r="J260" s="48">
        <f t="shared" si="12"/>
        <v>4283166.4179428723</v>
      </c>
      <c r="L260" s="47">
        <f t="shared" si="13"/>
        <v>2692758.4002341828</v>
      </c>
      <c r="M260" s="47">
        <f t="shared" si="14"/>
        <v>1590408.0177086894</v>
      </c>
    </row>
    <row r="261" spans="1:13">
      <c r="A261" t="s">
        <v>1645</v>
      </c>
      <c r="B261" t="s">
        <v>1529</v>
      </c>
      <c r="C261" s="49" t="s">
        <v>962</v>
      </c>
      <c r="D261" t="s">
        <v>961</v>
      </c>
      <c r="E261" t="s">
        <v>3300</v>
      </c>
      <c r="F261" s="48">
        <v>0</v>
      </c>
      <c r="G261" s="48">
        <v>0</v>
      </c>
      <c r="H261" s="48">
        <v>0</v>
      </c>
      <c r="I261" s="48">
        <v>0</v>
      </c>
      <c r="J261" s="48">
        <f t="shared" si="12"/>
        <v>0</v>
      </c>
      <c r="L261" s="47">
        <f t="shared" si="13"/>
        <v>0</v>
      </c>
      <c r="M261" s="47">
        <f t="shared" si="14"/>
        <v>0</v>
      </c>
    </row>
    <row r="262" spans="1:13">
      <c r="A262" t="s">
        <v>1645</v>
      </c>
      <c r="B262" t="s">
        <v>1620</v>
      </c>
      <c r="C262" s="49" t="s">
        <v>809</v>
      </c>
      <c r="D262" t="s">
        <v>808</v>
      </c>
      <c r="E262" t="s">
        <v>3299</v>
      </c>
      <c r="F262" s="48">
        <v>209529.36164585286</v>
      </c>
      <c r="G262" s="48">
        <v>2732.4677251076455</v>
      </c>
      <c r="H262" s="48">
        <v>148157.12391107428</v>
      </c>
      <c r="I262" s="48">
        <v>45098.598564528744</v>
      </c>
      <c r="J262" s="48">
        <f t="shared" si="12"/>
        <v>405517.55184656353</v>
      </c>
      <c r="L262" s="47">
        <f t="shared" si="13"/>
        <v>47831.066289636387</v>
      </c>
      <c r="M262" s="47">
        <f t="shared" si="14"/>
        <v>357686.48555692716</v>
      </c>
    </row>
    <row r="263" spans="1:13">
      <c r="A263" t="s">
        <v>1645</v>
      </c>
      <c r="B263" t="s">
        <v>1620</v>
      </c>
      <c r="C263" s="49" t="s">
        <v>536</v>
      </c>
      <c r="D263" t="s">
        <v>535</v>
      </c>
      <c r="E263" t="s">
        <v>3298</v>
      </c>
      <c r="F263" s="48">
        <v>212082.93444149574</v>
      </c>
      <c r="G263" s="48">
        <v>2689.2812282340296</v>
      </c>
      <c r="H263" s="48">
        <v>100627.80890206544</v>
      </c>
      <c r="I263" s="48">
        <v>38964.16902545932</v>
      </c>
      <c r="J263" s="48">
        <f t="shared" si="12"/>
        <v>354364.19359725458</v>
      </c>
      <c r="L263" s="47">
        <f t="shared" si="13"/>
        <v>41653.450253693351</v>
      </c>
      <c r="M263" s="47">
        <f t="shared" si="14"/>
        <v>312710.74334356119</v>
      </c>
    </row>
    <row r="264" spans="1:13">
      <c r="A264" t="s">
        <v>1645</v>
      </c>
      <c r="B264" t="s">
        <v>1620</v>
      </c>
      <c r="C264" s="49" t="s">
        <v>1168</v>
      </c>
      <c r="D264" t="s">
        <v>1167</v>
      </c>
      <c r="E264" t="s">
        <v>1794</v>
      </c>
      <c r="F264" s="48">
        <v>148334.81809351486</v>
      </c>
      <c r="G264" s="48">
        <v>1870.9235477543011</v>
      </c>
      <c r="H264" s="48">
        <v>91113.458134757602</v>
      </c>
      <c r="I264" s="48">
        <v>15981.524851185293</v>
      </c>
      <c r="J264" s="48">
        <f t="shared" si="12"/>
        <v>257300.72462721207</v>
      </c>
      <c r="L264" s="47">
        <f t="shared" si="13"/>
        <v>17852.448398939596</v>
      </c>
      <c r="M264" s="47">
        <f t="shared" si="14"/>
        <v>239448.27622827247</v>
      </c>
    </row>
    <row r="265" spans="1:13">
      <c r="A265" t="s">
        <v>1593</v>
      </c>
      <c r="B265" t="s">
        <v>1824</v>
      </c>
      <c r="C265" s="49" t="s">
        <v>896</v>
      </c>
      <c r="D265" t="s">
        <v>895</v>
      </c>
      <c r="E265" t="s">
        <v>3297</v>
      </c>
      <c r="F265" s="48">
        <v>6578311.9570380813</v>
      </c>
      <c r="G265" s="48">
        <v>27749687.343284357</v>
      </c>
      <c r="H265" s="48">
        <v>1654109.9371000545</v>
      </c>
      <c r="I265" s="48">
        <v>316291.4793140096</v>
      </c>
      <c r="J265" s="48">
        <f t="shared" si="12"/>
        <v>36298400.716736495</v>
      </c>
      <c r="L265" s="47">
        <f t="shared" si="13"/>
        <v>28065978.822598368</v>
      </c>
      <c r="M265" s="47">
        <f t="shared" si="14"/>
        <v>8232421.8941381359</v>
      </c>
    </row>
    <row r="266" spans="1:13">
      <c r="A266" t="s">
        <v>1593</v>
      </c>
      <c r="B266" t="s">
        <v>3066</v>
      </c>
      <c r="C266" s="49" t="s">
        <v>1297</v>
      </c>
      <c r="D266" t="s">
        <v>1296</v>
      </c>
      <c r="E266" t="s">
        <v>3296</v>
      </c>
      <c r="F266" s="48">
        <v>0</v>
      </c>
      <c r="G266" s="48">
        <v>375884.01350041141</v>
      </c>
      <c r="H266" s="48">
        <v>0</v>
      </c>
      <c r="I266" s="48">
        <v>0</v>
      </c>
      <c r="J266" s="48">
        <f t="shared" si="12"/>
        <v>375884.01350041141</v>
      </c>
      <c r="L266" s="47">
        <f t="shared" si="13"/>
        <v>375884.01350041141</v>
      </c>
      <c r="M266" s="47">
        <f t="shared" si="14"/>
        <v>0</v>
      </c>
    </row>
    <row r="267" spans="1:13">
      <c r="A267" t="s">
        <v>1593</v>
      </c>
      <c r="B267" t="s">
        <v>226</v>
      </c>
      <c r="C267" s="49" t="s">
        <v>95</v>
      </c>
      <c r="D267" t="s">
        <v>94</v>
      </c>
      <c r="E267" t="s">
        <v>3295</v>
      </c>
      <c r="F267" s="48">
        <v>0</v>
      </c>
      <c r="G267" s="48">
        <v>29584.910272892623</v>
      </c>
      <c r="H267" s="48">
        <v>0</v>
      </c>
      <c r="I267" s="48">
        <v>0</v>
      </c>
      <c r="J267" s="48">
        <f t="shared" si="12"/>
        <v>29584.910272892623</v>
      </c>
      <c r="L267" s="47">
        <f t="shared" si="13"/>
        <v>29584.910272892623</v>
      </c>
      <c r="M267" s="47">
        <f t="shared" si="14"/>
        <v>0</v>
      </c>
    </row>
    <row r="268" spans="1:13">
      <c r="A268" t="s">
        <v>1593</v>
      </c>
      <c r="B268" t="s">
        <v>226</v>
      </c>
      <c r="C268" s="49" t="s">
        <v>481</v>
      </c>
      <c r="D268" t="s">
        <v>480</v>
      </c>
      <c r="E268" t="s">
        <v>3294</v>
      </c>
      <c r="F268" s="48">
        <v>0</v>
      </c>
      <c r="G268" s="48">
        <v>0</v>
      </c>
      <c r="H268" s="48">
        <v>0</v>
      </c>
      <c r="I268" s="48">
        <v>0</v>
      </c>
      <c r="J268" s="48">
        <f t="shared" si="12"/>
        <v>0</v>
      </c>
      <c r="L268" s="47">
        <f t="shared" si="13"/>
        <v>0</v>
      </c>
      <c r="M268" s="47">
        <f t="shared" si="14"/>
        <v>0</v>
      </c>
    </row>
    <row r="269" spans="1:13">
      <c r="A269" t="s">
        <v>1593</v>
      </c>
      <c r="B269" t="s">
        <v>226</v>
      </c>
      <c r="C269" s="49" t="s">
        <v>821</v>
      </c>
      <c r="D269" t="s">
        <v>820</v>
      </c>
      <c r="E269" t="s">
        <v>3293</v>
      </c>
      <c r="F269" s="48">
        <v>285070.831258322</v>
      </c>
      <c r="G269" s="48">
        <v>23325.851129738352</v>
      </c>
      <c r="H269" s="48">
        <v>148451.94520966025</v>
      </c>
      <c r="I269" s="48">
        <v>43480.65681337627</v>
      </c>
      <c r="J269" s="48">
        <f t="shared" si="12"/>
        <v>500329.28441109689</v>
      </c>
      <c r="L269" s="47">
        <f t="shared" si="13"/>
        <v>66806.507943114615</v>
      </c>
      <c r="M269" s="47">
        <f t="shared" si="14"/>
        <v>433522.77646798221</v>
      </c>
    </row>
    <row r="270" spans="1:13">
      <c r="A270" t="s">
        <v>1593</v>
      </c>
      <c r="B270" t="s">
        <v>226</v>
      </c>
      <c r="C270" s="49" t="s">
        <v>50</v>
      </c>
      <c r="D270" t="s">
        <v>49</v>
      </c>
      <c r="E270" t="s">
        <v>3292</v>
      </c>
      <c r="F270" s="48">
        <v>2700519.2614201428</v>
      </c>
      <c r="G270" s="48">
        <v>3454603.3357103704</v>
      </c>
      <c r="H270" s="48">
        <v>2253261.7556597451</v>
      </c>
      <c r="I270" s="48">
        <v>2619598.3545957278</v>
      </c>
      <c r="J270" s="48">
        <f t="shared" si="12"/>
        <v>11027982.707385987</v>
      </c>
      <c r="L270" s="47">
        <f t="shared" si="13"/>
        <v>6074201.6903060982</v>
      </c>
      <c r="M270" s="47">
        <f t="shared" si="14"/>
        <v>4953781.0170798879</v>
      </c>
    </row>
    <row r="271" spans="1:13">
      <c r="A271" t="s">
        <v>1593</v>
      </c>
      <c r="B271" t="s">
        <v>226</v>
      </c>
      <c r="C271" s="49" t="s">
        <v>2087</v>
      </c>
      <c r="D271" t="s">
        <v>1704</v>
      </c>
      <c r="E271" t="s">
        <v>3291</v>
      </c>
      <c r="F271" s="48">
        <v>6566168.8623699555</v>
      </c>
      <c r="G271" s="48">
        <v>13319580.463168459</v>
      </c>
      <c r="H271" s="48">
        <v>1734397.5479624227</v>
      </c>
      <c r="I271" s="48">
        <v>3389759.5541372038</v>
      </c>
      <c r="J271" s="48">
        <f t="shared" si="12"/>
        <v>25009906.427638043</v>
      </c>
      <c r="L271" s="47">
        <f t="shared" si="13"/>
        <v>16709340.017305663</v>
      </c>
      <c r="M271" s="47">
        <f t="shared" si="14"/>
        <v>8300566.410332378</v>
      </c>
    </row>
    <row r="272" spans="1:13">
      <c r="A272" t="s">
        <v>1593</v>
      </c>
      <c r="B272" t="s">
        <v>226</v>
      </c>
      <c r="C272" s="49" t="s">
        <v>1591</v>
      </c>
      <c r="D272" t="s">
        <v>1590</v>
      </c>
      <c r="E272" t="s">
        <v>3290</v>
      </c>
      <c r="F272" s="48">
        <v>0</v>
      </c>
      <c r="G272" s="48">
        <v>0</v>
      </c>
      <c r="H272" s="48">
        <v>0</v>
      </c>
      <c r="I272" s="48">
        <v>0</v>
      </c>
      <c r="J272" s="48">
        <f t="shared" si="12"/>
        <v>0</v>
      </c>
      <c r="L272" s="47">
        <f t="shared" si="13"/>
        <v>0</v>
      </c>
      <c r="M272" s="47">
        <f t="shared" si="14"/>
        <v>0</v>
      </c>
    </row>
    <row r="273" spans="1:13">
      <c r="A273" t="s">
        <v>1593</v>
      </c>
      <c r="B273" t="s">
        <v>226</v>
      </c>
      <c r="C273" s="49" t="s">
        <v>1601</v>
      </c>
      <c r="D273" t="s">
        <v>1600</v>
      </c>
      <c r="E273" t="s">
        <v>3289</v>
      </c>
      <c r="F273" s="48">
        <v>0</v>
      </c>
      <c r="G273" s="48">
        <v>0</v>
      </c>
      <c r="H273" s="48">
        <v>0</v>
      </c>
      <c r="I273" s="48">
        <v>0</v>
      </c>
      <c r="J273" s="48">
        <f t="shared" si="12"/>
        <v>0</v>
      </c>
      <c r="L273" s="47">
        <f t="shared" si="13"/>
        <v>0</v>
      </c>
      <c r="M273" s="47">
        <f t="shared" si="14"/>
        <v>0</v>
      </c>
    </row>
    <row r="274" spans="1:13">
      <c r="A274" t="s">
        <v>1593</v>
      </c>
      <c r="B274" t="s">
        <v>226</v>
      </c>
      <c r="C274" s="49" t="s">
        <v>3288</v>
      </c>
      <c r="D274" t="s">
        <v>3287</v>
      </c>
      <c r="E274" t="s">
        <v>3286</v>
      </c>
      <c r="F274" s="48">
        <v>0</v>
      </c>
      <c r="G274" s="48">
        <v>0</v>
      </c>
      <c r="H274" s="48">
        <v>0</v>
      </c>
      <c r="I274" s="48">
        <v>0</v>
      </c>
      <c r="J274" s="48">
        <f t="shared" si="12"/>
        <v>0</v>
      </c>
      <c r="L274" s="47">
        <f t="shared" si="13"/>
        <v>0</v>
      </c>
      <c r="M274" s="47">
        <f t="shared" si="14"/>
        <v>0</v>
      </c>
    </row>
    <row r="275" spans="1:13">
      <c r="A275" t="s">
        <v>1593</v>
      </c>
      <c r="B275" t="s">
        <v>226</v>
      </c>
      <c r="C275" s="49" t="s">
        <v>322</v>
      </c>
      <c r="D275" t="s">
        <v>321</v>
      </c>
      <c r="E275" t="s">
        <v>3285</v>
      </c>
      <c r="F275" s="48">
        <v>110714.43313413941</v>
      </c>
      <c r="G275" s="48">
        <v>10338.807302353027</v>
      </c>
      <c r="H275" s="48">
        <v>2453.3340744841798</v>
      </c>
      <c r="I275" s="48">
        <v>20451.416511480362</v>
      </c>
      <c r="J275" s="48">
        <f t="shared" si="12"/>
        <v>143957.99102245699</v>
      </c>
      <c r="L275" s="47">
        <f t="shared" si="13"/>
        <v>30790.223813833389</v>
      </c>
      <c r="M275" s="47">
        <f t="shared" si="14"/>
        <v>113167.7672086236</v>
      </c>
    </row>
    <row r="276" spans="1:13">
      <c r="A276" t="s">
        <v>1593</v>
      </c>
      <c r="B276" t="s">
        <v>226</v>
      </c>
      <c r="C276" s="49" t="s">
        <v>242</v>
      </c>
      <c r="D276" t="s">
        <v>241</v>
      </c>
      <c r="E276" t="s">
        <v>3284</v>
      </c>
      <c r="F276" s="48">
        <v>2120.3985051246068</v>
      </c>
      <c r="G276" s="48">
        <v>0</v>
      </c>
      <c r="H276" s="48">
        <v>3087.7853572722429</v>
      </c>
      <c r="I276" s="48">
        <v>17221.993600155358</v>
      </c>
      <c r="J276" s="48">
        <f t="shared" si="12"/>
        <v>22430.177462552208</v>
      </c>
      <c r="L276" s="47">
        <f t="shared" si="13"/>
        <v>17221.993600155358</v>
      </c>
      <c r="M276" s="47">
        <f t="shared" si="14"/>
        <v>5208.1838623968497</v>
      </c>
    </row>
    <row r="277" spans="1:13">
      <c r="A277" t="s">
        <v>1593</v>
      </c>
      <c r="B277" t="s">
        <v>226</v>
      </c>
      <c r="C277" s="49" t="s">
        <v>1439</v>
      </c>
      <c r="D277" t="s">
        <v>1713</v>
      </c>
      <c r="E277" t="s">
        <v>3283</v>
      </c>
      <c r="F277" s="48">
        <v>0</v>
      </c>
      <c r="G277" s="48">
        <v>244288.35455391306</v>
      </c>
      <c r="H277" s="48">
        <v>0</v>
      </c>
      <c r="I277" s="48">
        <v>0</v>
      </c>
      <c r="J277" s="48">
        <f t="shared" si="12"/>
        <v>244288.35455391306</v>
      </c>
      <c r="L277" s="47">
        <f t="shared" si="13"/>
        <v>244288.35455391306</v>
      </c>
      <c r="M277" s="47">
        <f t="shared" si="14"/>
        <v>0</v>
      </c>
    </row>
    <row r="278" spans="1:13">
      <c r="A278" t="s">
        <v>1593</v>
      </c>
      <c r="B278" t="s">
        <v>226</v>
      </c>
      <c r="C278" s="49" t="s">
        <v>680</v>
      </c>
      <c r="D278" t="s">
        <v>679</v>
      </c>
      <c r="E278" t="s">
        <v>3282</v>
      </c>
      <c r="F278" s="48">
        <v>1553754.9779598569</v>
      </c>
      <c r="G278" s="48">
        <v>656762.60640526772</v>
      </c>
      <c r="H278" s="48">
        <v>497813.68984458951</v>
      </c>
      <c r="I278" s="48">
        <v>2574732.380898234</v>
      </c>
      <c r="J278" s="48">
        <f t="shared" si="12"/>
        <v>5283063.6551079489</v>
      </c>
      <c r="L278" s="47">
        <f t="shared" si="13"/>
        <v>3231494.9873035019</v>
      </c>
      <c r="M278" s="47">
        <f t="shared" si="14"/>
        <v>2051568.6678044463</v>
      </c>
    </row>
    <row r="279" spans="1:13">
      <c r="A279" t="s">
        <v>1593</v>
      </c>
      <c r="B279" t="s">
        <v>1529</v>
      </c>
      <c r="C279" s="49" t="s">
        <v>686</v>
      </c>
      <c r="D279" t="s">
        <v>685</v>
      </c>
      <c r="E279" t="s">
        <v>2466</v>
      </c>
      <c r="F279" s="48">
        <v>108291.98816039164</v>
      </c>
      <c r="G279" s="48">
        <v>44.947222247263021</v>
      </c>
      <c r="H279" s="48">
        <v>29188.980130295531</v>
      </c>
      <c r="I279" s="48">
        <v>17776.905175706634</v>
      </c>
      <c r="J279" s="48">
        <f t="shared" si="12"/>
        <v>155302.82068864108</v>
      </c>
      <c r="L279" s="47">
        <f t="shared" si="13"/>
        <v>17821.852397953895</v>
      </c>
      <c r="M279" s="47">
        <f t="shared" si="14"/>
        <v>137480.96829068719</v>
      </c>
    </row>
    <row r="280" spans="1:13">
      <c r="A280" t="s">
        <v>1593</v>
      </c>
      <c r="B280" t="s">
        <v>1529</v>
      </c>
      <c r="C280" s="49" t="s">
        <v>890</v>
      </c>
      <c r="D280" t="s">
        <v>889</v>
      </c>
      <c r="E280" t="s">
        <v>3281</v>
      </c>
      <c r="F280" s="48">
        <v>1223599.6490782171</v>
      </c>
      <c r="G280" s="48">
        <v>1241866.8277777482</v>
      </c>
      <c r="H280" s="48">
        <v>204796.40956187033</v>
      </c>
      <c r="I280" s="48">
        <v>152900.88880283179</v>
      </c>
      <c r="J280" s="48">
        <f t="shared" si="12"/>
        <v>2823163.7752206675</v>
      </c>
      <c r="L280" s="47">
        <f t="shared" si="13"/>
        <v>1394767.71658058</v>
      </c>
      <c r="M280" s="47">
        <f t="shared" si="14"/>
        <v>1428396.0586400875</v>
      </c>
    </row>
    <row r="281" spans="1:13">
      <c r="A281" t="s">
        <v>1593</v>
      </c>
      <c r="B281" t="s">
        <v>1529</v>
      </c>
      <c r="C281" s="49" t="s">
        <v>884</v>
      </c>
      <c r="D281" t="s">
        <v>883</v>
      </c>
      <c r="E281" t="s">
        <v>3280</v>
      </c>
      <c r="F281" s="48">
        <v>659233.71380471485</v>
      </c>
      <c r="G281" s="48">
        <v>981683.39037621242</v>
      </c>
      <c r="H281" s="48">
        <v>118378.52365316692</v>
      </c>
      <c r="I281" s="48">
        <v>170248.95912564831</v>
      </c>
      <c r="J281" s="48">
        <f t="shared" si="12"/>
        <v>1929544.5869597425</v>
      </c>
      <c r="L281" s="47">
        <f t="shared" si="13"/>
        <v>1151932.3495018608</v>
      </c>
      <c r="M281" s="47">
        <f t="shared" si="14"/>
        <v>777612.2374578818</v>
      </c>
    </row>
    <row r="282" spans="1:13">
      <c r="A282" t="s">
        <v>1593</v>
      </c>
      <c r="B282" t="s">
        <v>1529</v>
      </c>
      <c r="C282" s="49" t="s">
        <v>731</v>
      </c>
      <c r="D282" t="s">
        <v>730</v>
      </c>
      <c r="E282" t="s">
        <v>3279</v>
      </c>
      <c r="F282" s="48">
        <v>718063.24499924982</v>
      </c>
      <c r="G282" s="48">
        <v>1104838.2985800228</v>
      </c>
      <c r="H282" s="48">
        <v>160137.84906044308</v>
      </c>
      <c r="I282" s="48">
        <v>48101.856812375845</v>
      </c>
      <c r="J282" s="48">
        <f t="shared" si="12"/>
        <v>2031141.2494520913</v>
      </c>
      <c r="L282" s="47">
        <f t="shared" si="13"/>
        <v>1152940.1553923986</v>
      </c>
      <c r="M282" s="47">
        <f t="shared" si="14"/>
        <v>878201.09405969293</v>
      </c>
    </row>
    <row r="283" spans="1:13">
      <c r="A283" t="s">
        <v>1593</v>
      </c>
      <c r="B283" t="s">
        <v>1620</v>
      </c>
      <c r="C283" s="49" t="s">
        <v>1198</v>
      </c>
      <c r="D283" t="s">
        <v>1197</v>
      </c>
      <c r="E283" t="s">
        <v>1744</v>
      </c>
      <c r="F283" s="48">
        <v>216813.1367728897</v>
      </c>
      <c r="G283" s="48">
        <v>65367.811372271375</v>
      </c>
      <c r="H283" s="48">
        <v>42959.668452996273</v>
      </c>
      <c r="I283" s="48">
        <v>11034.980815883584</v>
      </c>
      <c r="J283" s="48">
        <f t="shared" si="12"/>
        <v>336175.597414041</v>
      </c>
      <c r="L283" s="47">
        <f t="shared" si="13"/>
        <v>76402.792188154956</v>
      </c>
      <c r="M283" s="47">
        <f t="shared" si="14"/>
        <v>259772.80522588597</v>
      </c>
    </row>
    <row r="284" spans="1:13">
      <c r="A284" t="s">
        <v>1593</v>
      </c>
      <c r="B284" t="s">
        <v>1620</v>
      </c>
      <c r="C284" s="49" t="s">
        <v>1094</v>
      </c>
      <c r="D284" t="s">
        <v>1093</v>
      </c>
      <c r="E284" t="s">
        <v>3278</v>
      </c>
      <c r="F284" s="48">
        <v>221244.43740679539</v>
      </c>
      <c r="G284" s="48">
        <v>14148.720504942859</v>
      </c>
      <c r="H284" s="48">
        <v>53870.099067782634</v>
      </c>
      <c r="I284" s="48">
        <v>21294.054386795979</v>
      </c>
      <c r="J284" s="48">
        <f t="shared" si="12"/>
        <v>310557.31136631686</v>
      </c>
      <c r="L284" s="47">
        <f t="shared" si="13"/>
        <v>35442.774891738838</v>
      </c>
      <c r="M284" s="47">
        <f t="shared" si="14"/>
        <v>275114.53647457802</v>
      </c>
    </row>
    <row r="285" spans="1:13">
      <c r="A285" t="s">
        <v>1593</v>
      </c>
      <c r="B285" t="s">
        <v>1620</v>
      </c>
      <c r="C285" s="49" t="s">
        <v>692</v>
      </c>
      <c r="D285" t="s">
        <v>691</v>
      </c>
      <c r="E285" t="s">
        <v>3277</v>
      </c>
      <c r="F285" s="48">
        <v>937446.80056114856</v>
      </c>
      <c r="G285" s="48">
        <v>631588.3364685697</v>
      </c>
      <c r="H285" s="48">
        <v>93619.70049626907</v>
      </c>
      <c r="I285" s="48">
        <v>31349.347996576947</v>
      </c>
      <c r="J285" s="48">
        <f t="shared" si="12"/>
        <v>1694004.1855225642</v>
      </c>
      <c r="L285" s="47">
        <f t="shared" si="13"/>
        <v>662937.68446514662</v>
      </c>
      <c r="M285" s="47">
        <f t="shared" si="14"/>
        <v>1031066.5010574176</v>
      </c>
    </row>
    <row r="286" spans="1:13">
      <c r="A286" t="s">
        <v>1593</v>
      </c>
      <c r="B286" t="s">
        <v>1620</v>
      </c>
      <c r="C286" s="49" t="s">
        <v>797</v>
      </c>
      <c r="D286" t="s">
        <v>796</v>
      </c>
      <c r="E286" t="s">
        <v>2239</v>
      </c>
      <c r="F286" s="48">
        <v>156018.11108234417</v>
      </c>
      <c r="G286" s="48">
        <v>176268.60688973768</v>
      </c>
      <c r="H286" s="48">
        <v>58830.684282705064</v>
      </c>
      <c r="I286" s="48">
        <v>6418.0585006332785</v>
      </c>
      <c r="J286" s="48">
        <f t="shared" si="12"/>
        <v>397535.46075542021</v>
      </c>
      <c r="L286" s="47">
        <f t="shared" si="13"/>
        <v>182686.66539037097</v>
      </c>
      <c r="M286" s="47">
        <f t="shared" si="14"/>
        <v>214848.79536504924</v>
      </c>
    </row>
    <row r="287" spans="1:13">
      <c r="A287" t="s">
        <v>1593</v>
      </c>
      <c r="B287" t="s">
        <v>1620</v>
      </c>
      <c r="C287" s="49" t="s">
        <v>1105</v>
      </c>
      <c r="D287" t="s">
        <v>1104</v>
      </c>
      <c r="E287" t="s">
        <v>3276</v>
      </c>
      <c r="F287" s="48">
        <v>356041.87322496844</v>
      </c>
      <c r="G287" s="48">
        <v>186861.79851283642</v>
      </c>
      <c r="H287" s="48">
        <v>152760.70727016928</v>
      </c>
      <c r="I287" s="48">
        <v>43062.435225015222</v>
      </c>
      <c r="J287" s="48">
        <f t="shared" si="12"/>
        <v>738726.81423298945</v>
      </c>
      <c r="L287" s="47">
        <f t="shared" si="13"/>
        <v>229924.23373785164</v>
      </c>
      <c r="M287" s="47">
        <f t="shared" si="14"/>
        <v>508802.58049513772</v>
      </c>
    </row>
    <row r="288" spans="1:13">
      <c r="A288" t="s">
        <v>1593</v>
      </c>
      <c r="B288" t="s">
        <v>1620</v>
      </c>
      <c r="C288" s="49" t="s">
        <v>824</v>
      </c>
      <c r="D288" t="s">
        <v>823</v>
      </c>
      <c r="E288" t="s">
        <v>3275</v>
      </c>
      <c r="F288" s="48">
        <v>108255.31922405444</v>
      </c>
      <c r="G288" s="48">
        <v>4817.4606023860151</v>
      </c>
      <c r="H288" s="48">
        <v>42865.793932797038</v>
      </c>
      <c r="I288" s="48">
        <v>9949.3689295874283</v>
      </c>
      <c r="J288" s="48">
        <f t="shared" si="12"/>
        <v>165887.9426888249</v>
      </c>
      <c r="L288" s="47">
        <f t="shared" si="13"/>
        <v>14766.829531973442</v>
      </c>
      <c r="M288" s="47">
        <f t="shared" si="14"/>
        <v>151121.1131568515</v>
      </c>
    </row>
    <row r="289" spans="1:13">
      <c r="A289" t="s">
        <v>1593</v>
      </c>
      <c r="B289" t="s">
        <v>1667</v>
      </c>
      <c r="C289" s="49" t="s">
        <v>1171</v>
      </c>
      <c r="D289" t="s">
        <v>1170</v>
      </c>
      <c r="E289" t="s">
        <v>1785</v>
      </c>
      <c r="F289" s="48">
        <v>5026608.6980722575</v>
      </c>
      <c r="G289" s="48">
        <v>16540321.000372004</v>
      </c>
      <c r="H289" s="48">
        <v>4700101.8769072052</v>
      </c>
      <c r="I289" s="48">
        <v>7118136.6747767329</v>
      </c>
      <c r="J289" s="48">
        <f t="shared" si="12"/>
        <v>33385168.250128202</v>
      </c>
      <c r="L289" s="47">
        <f t="shared" si="13"/>
        <v>23658457.675148737</v>
      </c>
      <c r="M289" s="47">
        <f t="shared" si="14"/>
        <v>9726710.5749794617</v>
      </c>
    </row>
    <row r="290" spans="1:13">
      <c r="A290" t="s">
        <v>1538</v>
      </c>
      <c r="B290" t="s">
        <v>3066</v>
      </c>
      <c r="C290" s="49" t="s">
        <v>3020</v>
      </c>
      <c r="D290" t="s">
        <v>3019</v>
      </c>
      <c r="E290" t="s">
        <v>3274</v>
      </c>
      <c r="F290" s="48">
        <v>1472.6157419481844</v>
      </c>
      <c r="G290" s="48">
        <v>580149.96223771537</v>
      </c>
      <c r="H290" s="48">
        <v>0</v>
      </c>
      <c r="I290" s="48">
        <v>0</v>
      </c>
      <c r="J290" s="48">
        <f t="shared" si="12"/>
        <v>581622.5779796635</v>
      </c>
      <c r="L290" s="47">
        <f t="shared" si="13"/>
        <v>580149.96223771537</v>
      </c>
      <c r="M290" s="47">
        <f t="shared" si="14"/>
        <v>1472.6157419481844</v>
      </c>
    </row>
    <row r="291" spans="1:13">
      <c r="A291" t="s">
        <v>1538</v>
      </c>
      <c r="B291" t="s">
        <v>3066</v>
      </c>
      <c r="C291" s="49" t="s">
        <v>1288</v>
      </c>
      <c r="D291" t="s">
        <v>1287</v>
      </c>
      <c r="E291" t="s">
        <v>3273</v>
      </c>
      <c r="F291" s="48">
        <v>151439.56969315221</v>
      </c>
      <c r="G291" s="48">
        <v>1513461.8003284107</v>
      </c>
      <c r="H291" s="48">
        <v>0</v>
      </c>
      <c r="I291" s="48">
        <v>0</v>
      </c>
      <c r="J291" s="48">
        <f t="shared" si="12"/>
        <v>1664901.370021563</v>
      </c>
      <c r="L291" s="47">
        <f t="shared" si="13"/>
        <v>1513461.8003284107</v>
      </c>
      <c r="M291" s="47">
        <f t="shared" si="14"/>
        <v>151439.56969315221</v>
      </c>
    </row>
    <row r="292" spans="1:13">
      <c r="A292" t="s">
        <v>1538</v>
      </c>
      <c r="B292" t="s">
        <v>226</v>
      </c>
      <c r="C292" s="49" t="s">
        <v>1543</v>
      </c>
      <c r="D292" t="s">
        <v>1542</v>
      </c>
      <c r="E292" t="s">
        <v>3272</v>
      </c>
      <c r="F292" s="48">
        <v>0</v>
      </c>
      <c r="G292" s="48">
        <v>0</v>
      </c>
      <c r="H292" s="48">
        <v>989.89283074172374</v>
      </c>
      <c r="I292" s="48">
        <v>0</v>
      </c>
      <c r="J292" s="48">
        <f t="shared" si="12"/>
        <v>989.89283074172374</v>
      </c>
      <c r="L292" s="47">
        <f t="shared" si="13"/>
        <v>0</v>
      </c>
      <c r="M292" s="47">
        <f t="shared" si="14"/>
        <v>989.89283074172374</v>
      </c>
    </row>
    <row r="293" spans="1:13">
      <c r="A293" t="s">
        <v>1538</v>
      </c>
      <c r="B293" t="s">
        <v>226</v>
      </c>
      <c r="C293" s="49" t="s">
        <v>3271</v>
      </c>
      <c r="D293" t="e">
        <v>#N/A</v>
      </c>
      <c r="E293" t="s">
        <v>2533</v>
      </c>
      <c r="F293" s="48">
        <v>0</v>
      </c>
      <c r="G293" s="48">
        <v>0</v>
      </c>
      <c r="H293" s="48">
        <v>0</v>
      </c>
      <c r="I293" s="48">
        <v>0</v>
      </c>
      <c r="J293" s="48">
        <f t="shared" si="12"/>
        <v>0</v>
      </c>
      <c r="L293" s="47">
        <f t="shared" si="13"/>
        <v>0</v>
      </c>
      <c r="M293" s="47">
        <f t="shared" si="14"/>
        <v>0</v>
      </c>
    </row>
    <row r="294" spans="1:13">
      <c r="A294" t="s">
        <v>1538</v>
      </c>
      <c r="B294" t="s">
        <v>226</v>
      </c>
      <c r="C294" s="49" t="s">
        <v>998</v>
      </c>
      <c r="D294" t="s">
        <v>997</v>
      </c>
      <c r="E294" t="s">
        <v>3270</v>
      </c>
      <c r="F294" s="48">
        <v>1958560.0549566902</v>
      </c>
      <c r="G294" s="48">
        <v>2684420.0525325509</v>
      </c>
      <c r="H294" s="48">
        <v>1270214.0222595739</v>
      </c>
      <c r="I294" s="48">
        <v>3778018.9487550296</v>
      </c>
      <c r="J294" s="48">
        <f t="shared" si="12"/>
        <v>9691213.0785038453</v>
      </c>
      <c r="L294" s="47">
        <f t="shared" si="13"/>
        <v>6462439.0012875805</v>
      </c>
      <c r="M294" s="47">
        <f t="shared" si="14"/>
        <v>3228774.0772162639</v>
      </c>
    </row>
    <row r="295" spans="1:13">
      <c r="A295" t="s">
        <v>1538</v>
      </c>
      <c r="B295" t="s">
        <v>226</v>
      </c>
      <c r="C295" s="49" t="s">
        <v>1016</v>
      </c>
      <c r="D295" t="s">
        <v>1015</v>
      </c>
      <c r="E295" t="s">
        <v>1017</v>
      </c>
      <c r="F295" s="48">
        <v>1790929.7580571899</v>
      </c>
      <c r="G295" s="48">
        <v>2316309.8393683815</v>
      </c>
      <c r="H295" s="48">
        <v>915310.49777322577</v>
      </c>
      <c r="I295" s="48">
        <v>1178629.084521611</v>
      </c>
      <c r="J295" s="48">
        <f t="shared" si="12"/>
        <v>6201179.1797204083</v>
      </c>
      <c r="L295" s="47">
        <f t="shared" si="13"/>
        <v>3494938.9238899928</v>
      </c>
      <c r="M295" s="47">
        <f t="shared" si="14"/>
        <v>2706240.2558304155</v>
      </c>
    </row>
    <row r="296" spans="1:13">
      <c r="A296" t="s">
        <v>1538</v>
      </c>
      <c r="B296" t="s">
        <v>226</v>
      </c>
      <c r="C296" s="49" t="s">
        <v>2536</v>
      </c>
      <c r="D296" t="s">
        <v>2534</v>
      </c>
      <c r="E296" t="s">
        <v>2533</v>
      </c>
      <c r="F296" s="48">
        <v>457682.30250608624</v>
      </c>
      <c r="G296" s="48">
        <v>60781.547068497224</v>
      </c>
      <c r="H296" s="48">
        <v>278132.03991205542</v>
      </c>
      <c r="I296" s="48">
        <v>570662.83124435251</v>
      </c>
      <c r="J296" s="48">
        <f t="shared" si="12"/>
        <v>1367258.7207309913</v>
      </c>
      <c r="L296" s="47">
        <f t="shared" si="13"/>
        <v>631444.37831284967</v>
      </c>
      <c r="M296" s="47">
        <f t="shared" si="14"/>
        <v>735814.34241814166</v>
      </c>
    </row>
    <row r="297" spans="1:13">
      <c r="A297" t="s">
        <v>1538</v>
      </c>
      <c r="B297" t="s">
        <v>226</v>
      </c>
      <c r="C297" s="49" t="s">
        <v>1025</v>
      </c>
      <c r="D297" t="s">
        <v>1024</v>
      </c>
      <c r="E297" t="s">
        <v>3269</v>
      </c>
      <c r="F297" s="48">
        <v>14198385.071079358</v>
      </c>
      <c r="G297" s="48">
        <v>27716780.484740391</v>
      </c>
      <c r="H297" s="48">
        <v>8722532.7936959807</v>
      </c>
      <c r="I297" s="48">
        <v>14817647.256566357</v>
      </c>
      <c r="J297" s="48">
        <f t="shared" si="12"/>
        <v>65455345.606082082</v>
      </c>
      <c r="L297" s="47">
        <f t="shared" si="13"/>
        <v>42534427.741306752</v>
      </c>
      <c r="M297" s="47">
        <f t="shared" si="14"/>
        <v>22920917.864775337</v>
      </c>
    </row>
    <row r="298" spans="1:13">
      <c r="A298" t="s">
        <v>1538</v>
      </c>
      <c r="B298" t="s">
        <v>226</v>
      </c>
      <c r="C298" s="49" t="s">
        <v>1595</v>
      </c>
      <c r="D298" t="s">
        <v>1594</v>
      </c>
      <c r="E298" t="s">
        <v>3268</v>
      </c>
      <c r="F298" s="48">
        <v>0</v>
      </c>
      <c r="G298" s="48">
        <v>0</v>
      </c>
      <c r="H298" s="48">
        <v>0</v>
      </c>
      <c r="I298" s="48">
        <v>50758.662254290684</v>
      </c>
      <c r="J298" s="48">
        <f t="shared" si="12"/>
        <v>50758.662254290684</v>
      </c>
      <c r="L298" s="47">
        <f t="shared" si="13"/>
        <v>50758.662254290684</v>
      </c>
      <c r="M298" s="47">
        <f t="shared" si="14"/>
        <v>0</v>
      </c>
    </row>
    <row r="299" spans="1:13">
      <c r="A299" t="s">
        <v>1538</v>
      </c>
      <c r="B299" t="s">
        <v>226</v>
      </c>
      <c r="C299" s="49" t="s">
        <v>899</v>
      </c>
      <c r="D299" t="s">
        <v>898</v>
      </c>
      <c r="E299" t="s">
        <v>3267</v>
      </c>
      <c r="F299" s="48">
        <v>2075242.294590841</v>
      </c>
      <c r="G299" s="48">
        <v>3363219.5965189766</v>
      </c>
      <c r="H299" s="48">
        <v>785421.12245763326</v>
      </c>
      <c r="I299" s="48">
        <v>1620207.2874849504</v>
      </c>
      <c r="J299" s="48">
        <f t="shared" si="12"/>
        <v>7844090.3010524018</v>
      </c>
      <c r="L299" s="47">
        <f t="shared" si="13"/>
        <v>4983426.884003927</v>
      </c>
      <c r="M299" s="47">
        <f t="shared" si="14"/>
        <v>2860663.4170484743</v>
      </c>
    </row>
    <row r="300" spans="1:13">
      <c r="A300" t="s">
        <v>1538</v>
      </c>
      <c r="B300" t="s">
        <v>226</v>
      </c>
      <c r="C300" s="49" t="s">
        <v>47</v>
      </c>
      <c r="D300" t="s">
        <v>46</v>
      </c>
      <c r="E300" t="s">
        <v>3266</v>
      </c>
      <c r="F300" s="48">
        <v>173.08225770657069</v>
      </c>
      <c r="G300" s="48">
        <v>0</v>
      </c>
      <c r="H300" s="48">
        <v>3127.5858901756687</v>
      </c>
      <c r="I300" s="48">
        <v>0</v>
      </c>
      <c r="J300" s="48">
        <f t="shared" si="12"/>
        <v>3300.6681478822393</v>
      </c>
      <c r="L300" s="47">
        <f t="shared" si="13"/>
        <v>0</v>
      </c>
      <c r="M300" s="47">
        <f t="shared" si="14"/>
        <v>3300.6681478822393</v>
      </c>
    </row>
    <row r="301" spans="1:13">
      <c r="A301" t="s">
        <v>1538</v>
      </c>
      <c r="B301" t="s">
        <v>226</v>
      </c>
      <c r="C301" s="49" t="s">
        <v>761</v>
      </c>
      <c r="D301" t="s">
        <v>760</v>
      </c>
      <c r="E301" t="s">
        <v>3265</v>
      </c>
      <c r="F301" s="48">
        <v>2417456.5682047573</v>
      </c>
      <c r="G301" s="48">
        <v>1596447.6140124896</v>
      </c>
      <c r="H301" s="48">
        <v>711891.88051905774</v>
      </c>
      <c r="I301" s="48">
        <v>661782.5760278292</v>
      </c>
      <c r="J301" s="48">
        <f t="shared" si="12"/>
        <v>5387578.6387641337</v>
      </c>
      <c r="L301" s="47">
        <f t="shared" si="13"/>
        <v>2258230.1900403188</v>
      </c>
      <c r="M301" s="47">
        <f t="shared" si="14"/>
        <v>3129348.4487238149</v>
      </c>
    </row>
    <row r="302" spans="1:13">
      <c r="A302" t="s">
        <v>1538</v>
      </c>
      <c r="B302" t="s">
        <v>226</v>
      </c>
      <c r="C302" s="49" t="s">
        <v>767</v>
      </c>
      <c r="D302" t="s">
        <v>766</v>
      </c>
      <c r="E302" t="s">
        <v>3264</v>
      </c>
      <c r="F302" s="48">
        <v>1897805.0282536594</v>
      </c>
      <c r="G302" s="48">
        <v>7709258.7013620837</v>
      </c>
      <c r="H302" s="48">
        <v>1828166.2388198376</v>
      </c>
      <c r="I302" s="48">
        <v>3052157.047459506</v>
      </c>
      <c r="J302" s="48">
        <f t="shared" si="12"/>
        <v>14487387.015895085</v>
      </c>
      <c r="L302" s="47">
        <f t="shared" si="13"/>
        <v>10761415.74882159</v>
      </c>
      <c r="M302" s="47">
        <f t="shared" si="14"/>
        <v>3725971.2670734972</v>
      </c>
    </row>
    <row r="303" spans="1:13">
      <c r="A303" t="s">
        <v>1538</v>
      </c>
      <c r="B303" t="s">
        <v>226</v>
      </c>
      <c r="C303" s="49" t="s">
        <v>1570</v>
      </c>
      <c r="D303" t="s">
        <v>1569</v>
      </c>
      <c r="E303" t="s">
        <v>3263</v>
      </c>
      <c r="F303" s="48">
        <v>0</v>
      </c>
      <c r="G303" s="48">
        <v>19882.357711723798</v>
      </c>
      <c r="H303" s="48">
        <v>0</v>
      </c>
      <c r="I303" s="48">
        <v>125127.17178941591</v>
      </c>
      <c r="J303" s="48">
        <f t="shared" si="12"/>
        <v>145009.52950113971</v>
      </c>
      <c r="L303" s="47">
        <f t="shared" si="13"/>
        <v>145009.52950113971</v>
      </c>
      <c r="M303" s="47">
        <f t="shared" si="14"/>
        <v>0</v>
      </c>
    </row>
    <row r="304" spans="1:13">
      <c r="A304" t="s">
        <v>1538</v>
      </c>
      <c r="B304" t="s">
        <v>226</v>
      </c>
      <c r="C304" s="49" t="s">
        <v>1010</v>
      </c>
      <c r="D304" t="s">
        <v>1009</v>
      </c>
      <c r="E304" t="s">
        <v>2002</v>
      </c>
      <c r="F304" s="48">
        <v>1888776.0707347931</v>
      </c>
      <c r="G304" s="48">
        <v>3909815.1046677404</v>
      </c>
      <c r="H304" s="48">
        <v>1607926.9547399543</v>
      </c>
      <c r="I304" s="48">
        <v>4018852.6137174577</v>
      </c>
      <c r="J304" s="48">
        <f t="shared" si="12"/>
        <v>11425370.743859945</v>
      </c>
      <c r="L304" s="47">
        <f t="shared" si="13"/>
        <v>7928667.7183851982</v>
      </c>
      <c r="M304" s="47">
        <f t="shared" si="14"/>
        <v>3496703.0254747476</v>
      </c>
    </row>
    <row r="305" spans="1:13">
      <c r="A305" t="s">
        <v>1538</v>
      </c>
      <c r="B305" t="s">
        <v>226</v>
      </c>
      <c r="C305" s="49" t="s">
        <v>1537</v>
      </c>
      <c r="D305" t="s">
        <v>1536</v>
      </c>
      <c r="E305" t="s">
        <v>3262</v>
      </c>
      <c r="F305" s="48">
        <v>0</v>
      </c>
      <c r="G305" s="48">
        <v>0</v>
      </c>
      <c r="H305" s="48">
        <v>0</v>
      </c>
      <c r="I305" s="48">
        <v>0</v>
      </c>
      <c r="J305" s="48">
        <f t="shared" si="12"/>
        <v>0</v>
      </c>
      <c r="L305" s="47">
        <f t="shared" si="13"/>
        <v>0</v>
      </c>
      <c r="M305" s="47">
        <f t="shared" si="14"/>
        <v>0</v>
      </c>
    </row>
    <row r="306" spans="1:13">
      <c r="A306" t="s">
        <v>1538</v>
      </c>
      <c r="B306" t="s">
        <v>1529</v>
      </c>
      <c r="C306" s="49" t="s">
        <v>929</v>
      </c>
      <c r="D306" t="s">
        <v>928</v>
      </c>
      <c r="E306" t="s">
        <v>3262</v>
      </c>
      <c r="F306" s="48">
        <v>334226.39047406364</v>
      </c>
      <c r="G306" s="48">
        <v>578030.4997588814</v>
      </c>
      <c r="H306" s="48">
        <v>174501.81274978138</v>
      </c>
      <c r="I306" s="48">
        <v>241635.71110847755</v>
      </c>
      <c r="J306" s="48">
        <f t="shared" si="12"/>
        <v>1328394.4140912041</v>
      </c>
      <c r="L306" s="47">
        <f t="shared" si="13"/>
        <v>819666.21086735895</v>
      </c>
      <c r="M306" s="47">
        <f t="shared" si="14"/>
        <v>508728.20322384499</v>
      </c>
    </row>
    <row r="307" spans="1:13">
      <c r="A307" t="s">
        <v>1538</v>
      </c>
      <c r="B307" t="s">
        <v>1529</v>
      </c>
      <c r="C307" s="49" t="s">
        <v>1028</v>
      </c>
      <c r="D307" t="s">
        <v>1027</v>
      </c>
      <c r="E307" t="s">
        <v>3261</v>
      </c>
      <c r="F307" s="48">
        <v>534729.17432739527</v>
      </c>
      <c r="G307" s="48">
        <v>725645.87515077821</v>
      </c>
      <c r="H307" s="48">
        <v>249314.89725732294</v>
      </c>
      <c r="I307" s="48">
        <v>558745.8581647129</v>
      </c>
      <c r="J307" s="48">
        <f t="shared" si="12"/>
        <v>2068435.8049002094</v>
      </c>
      <c r="L307" s="47">
        <f t="shared" si="13"/>
        <v>1284391.7333154911</v>
      </c>
      <c r="M307" s="47">
        <f t="shared" si="14"/>
        <v>784044.07158471819</v>
      </c>
    </row>
    <row r="308" spans="1:13">
      <c r="A308" t="s">
        <v>1538</v>
      </c>
      <c r="B308" t="s">
        <v>1529</v>
      </c>
      <c r="C308" s="49" t="s">
        <v>734</v>
      </c>
      <c r="D308" t="s">
        <v>733</v>
      </c>
      <c r="E308" t="s">
        <v>2357</v>
      </c>
      <c r="F308" s="48">
        <v>364919.94111929089</v>
      </c>
      <c r="G308" s="48">
        <v>3486.8238064896568</v>
      </c>
      <c r="H308" s="48">
        <v>173473.39171033009</v>
      </c>
      <c r="I308" s="48">
        <v>2332.9966837157294</v>
      </c>
      <c r="J308" s="48">
        <f t="shared" si="12"/>
        <v>544213.15331982635</v>
      </c>
      <c r="L308" s="47">
        <f t="shared" si="13"/>
        <v>5819.8204902053858</v>
      </c>
      <c r="M308" s="47">
        <f t="shared" si="14"/>
        <v>538393.33282962092</v>
      </c>
    </row>
    <row r="309" spans="1:13">
      <c r="A309" t="s">
        <v>1538</v>
      </c>
      <c r="B309" t="s">
        <v>1529</v>
      </c>
      <c r="C309" s="49" t="s">
        <v>554</v>
      </c>
      <c r="D309" t="s">
        <v>553</v>
      </c>
      <c r="E309" t="s">
        <v>3260</v>
      </c>
      <c r="F309" s="48">
        <v>91577.958270894582</v>
      </c>
      <c r="G309" s="48">
        <v>21371.802210291604</v>
      </c>
      <c r="H309" s="48">
        <v>117281.11556136492</v>
      </c>
      <c r="I309" s="48">
        <v>34290.128503477645</v>
      </c>
      <c r="J309" s="48">
        <f t="shared" si="12"/>
        <v>264521.00454602874</v>
      </c>
      <c r="L309" s="47">
        <f t="shared" si="13"/>
        <v>55661.930713769252</v>
      </c>
      <c r="M309" s="47">
        <f t="shared" si="14"/>
        <v>208859.07383225951</v>
      </c>
    </row>
    <row r="310" spans="1:13">
      <c r="A310" t="s">
        <v>1538</v>
      </c>
      <c r="B310" t="s">
        <v>1529</v>
      </c>
      <c r="C310" s="49" t="s">
        <v>2011</v>
      </c>
      <c r="D310" t="s">
        <v>2009</v>
      </c>
      <c r="E310" t="s">
        <v>3259</v>
      </c>
      <c r="F310" s="48">
        <v>0</v>
      </c>
      <c r="G310" s="48">
        <v>0</v>
      </c>
      <c r="H310" s="48">
        <v>0</v>
      </c>
      <c r="I310" s="48">
        <v>0</v>
      </c>
      <c r="J310" s="48">
        <f t="shared" si="12"/>
        <v>0</v>
      </c>
      <c r="L310" s="47">
        <f t="shared" si="13"/>
        <v>0</v>
      </c>
      <c r="M310" s="47">
        <f t="shared" si="14"/>
        <v>0</v>
      </c>
    </row>
    <row r="311" spans="1:13">
      <c r="A311" t="s">
        <v>1538</v>
      </c>
      <c r="B311" t="s">
        <v>1529</v>
      </c>
      <c r="C311" s="49" t="s">
        <v>376</v>
      </c>
      <c r="D311" t="s">
        <v>375</v>
      </c>
      <c r="E311" t="s">
        <v>3258</v>
      </c>
      <c r="F311" s="48">
        <v>243840.9898890655</v>
      </c>
      <c r="G311" s="48">
        <v>10984.012734089527</v>
      </c>
      <c r="H311" s="48">
        <v>123314.24748325966</v>
      </c>
      <c r="I311" s="48">
        <v>10451.273851464779</v>
      </c>
      <c r="J311" s="48">
        <f t="shared" si="12"/>
        <v>388590.52395787946</v>
      </c>
      <c r="L311" s="47">
        <f t="shared" si="13"/>
        <v>21435.286585554306</v>
      </c>
      <c r="M311" s="47">
        <f t="shared" si="14"/>
        <v>367155.23737232515</v>
      </c>
    </row>
    <row r="312" spans="1:13">
      <c r="A312" t="s">
        <v>1538</v>
      </c>
      <c r="B312" t="s">
        <v>1529</v>
      </c>
      <c r="C312" s="49" t="s">
        <v>2510</v>
      </c>
      <c r="D312" t="s">
        <v>2508</v>
      </c>
      <c r="E312" t="s">
        <v>3027</v>
      </c>
      <c r="F312" s="48">
        <v>210445.39363701484</v>
      </c>
      <c r="G312" s="48">
        <v>39407.689253348275</v>
      </c>
      <c r="H312" s="48">
        <v>139406.10398788244</v>
      </c>
      <c r="I312" s="48">
        <v>99252.795611159498</v>
      </c>
      <c r="J312" s="48">
        <f t="shared" si="12"/>
        <v>488511.98248940508</v>
      </c>
      <c r="L312" s="47">
        <f t="shared" si="13"/>
        <v>138660.48486450777</v>
      </c>
      <c r="M312" s="47">
        <f t="shared" si="14"/>
        <v>349851.49762489728</v>
      </c>
    </row>
    <row r="313" spans="1:13">
      <c r="A313" t="s">
        <v>1538</v>
      </c>
      <c r="B313" t="s">
        <v>1529</v>
      </c>
      <c r="C313" s="49" t="s">
        <v>977</v>
      </c>
      <c r="D313" t="s">
        <v>976</v>
      </c>
      <c r="E313" t="s">
        <v>2060</v>
      </c>
      <c r="F313" s="48">
        <v>467954.71548967535</v>
      </c>
      <c r="G313" s="48">
        <v>75211.32844552095</v>
      </c>
      <c r="H313" s="48">
        <v>113301.52642985736</v>
      </c>
      <c r="I313" s="48">
        <v>166233.33856431113</v>
      </c>
      <c r="J313" s="48">
        <f t="shared" si="12"/>
        <v>822700.90892936476</v>
      </c>
      <c r="L313" s="47">
        <f t="shared" si="13"/>
        <v>241444.66700983208</v>
      </c>
      <c r="M313" s="47">
        <f t="shared" si="14"/>
        <v>581256.24191953265</v>
      </c>
    </row>
    <row r="314" spans="1:13">
      <c r="A314" t="s">
        <v>1538</v>
      </c>
      <c r="B314" t="s">
        <v>1529</v>
      </c>
      <c r="C314" s="49" t="s">
        <v>764</v>
      </c>
      <c r="D314" t="s">
        <v>763</v>
      </c>
      <c r="E314" t="s">
        <v>3257</v>
      </c>
      <c r="F314" s="48">
        <v>379716.72893679008</v>
      </c>
      <c r="G314" s="48">
        <v>955575.16016480234</v>
      </c>
      <c r="H314" s="48">
        <v>148211.24087426352</v>
      </c>
      <c r="I314" s="48">
        <v>241584.63717662802</v>
      </c>
      <c r="J314" s="48">
        <f t="shared" si="12"/>
        <v>1725087.7671524838</v>
      </c>
      <c r="L314" s="47">
        <f t="shared" si="13"/>
        <v>1197159.7973414303</v>
      </c>
      <c r="M314" s="47">
        <f t="shared" si="14"/>
        <v>527927.9698110536</v>
      </c>
    </row>
    <row r="315" spans="1:13">
      <c r="A315" t="s">
        <v>1538</v>
      </c>
      <c r="B315" t="s">
        <v>1529</v>
      </c>
      <c r="C315" s="49" t="s">
        <v>2224</v>
      </c>
      <c r="D315" t="s">
        <v>2222</v>
      </c>
      <c r="E315" t="s">
        <v>2221</v>
      </c>
      <c r="F315" s="48">
        <v>0</v>
      </c>
      <c r="G315" s="48">
        <v>0</v>
      </c>
      <c r="H315" s="48">
        <v>0</v>
      </c>
      <c r="I315" s="48">
        <v>0</v>
      </c>
      <c r="J315" s="48">
        <f t="shared" si="12"/>
        <v>0</v>
      </c>
      <c r="L315" s="47">
        <f t="shared" si="13"/>
        <v>0</v>
      </c>
      <c r="M315" s="47">
        <f t="shared" si="14"/>
        <v>0</v>
      </c>
    </row>
    <row r="316" spans="1:13">
      <c r="A316" t="s">
        <v>1538</v>
      </c>
      <c r="B316" t="s">
        <v>1529</v>
      </c>
      <c r="C316" s="49" t="s">
        <v>80</v>
      </c>
      <c r="D316" t="s">
        <v>79</v>
      </c>
      <c r="E316" t="s">
        <v>3256</v>
      </c>
      <c r="F316" s="48">
        <v>368826.47890121909</v>
      </c>
      <c r="G316" s="48">
        <v>722970.98801142606</v>
      </c>
      <c r="H316" s="48">
        <v>129214.80544469206</v>
      </c>
      <c r="I316" s="48">
        <v>47318.762168088666</v>
      </c>
      <c r="J316" s="48">
        <f t="shared" si="12"/>
        <v>1268331.0345254259</v>
      </c>
      <c r="L316" s="47">
        <f t="shared" si="13"/>
        <v>770289.75017951475</v>
      </c>
      <c r="M316" s="47">
        <f t="shared" si="14"/>
        <v>498041.28434591112</v>
      </c>
    </row>
    <row r="317" spans="1:13">
      <c r="A317" t="s">
        <v>1538</v>
      </c>
      <c r="B317" t="s">
        <v>1529</v>
      </c>
      <c r="C317" s="49" t="s">
        <v>551</v>
      </c>
      <c r="D317" t="s">
        <v>550</v>
      </c>
      <c r="E317" t="s">
        <v>3255</v>
      </c>
      <c r="F317" s="48">
        <v>290621.71465972008</v>
      </c>
      <c r="G317" s="48">
        <v>2047.0308589507908</v>
      </c>
      <c r="H317" s="48">
        <v>168978.14437982044</v>
      </c>
      <c r="I317" s="48">
        <v>22264.629256188618</v>
      </c>
      <c r="J317" s="48">
        <f t="shared" si="12"/>
        <v>483911.51915467996</v>
      </c>
      <c r="L317" s="47">
        <f t="shared" si="13"/>
        <v>24311.66011513941</v>
      </c>
      <c r="M317" s="47">
        <f t="shared" si="14"/>
        <v>459599.85903954052</v>
      </c>
    </row>
    <row r="318" spans="1:13">
      <c r="A318" t="s">
        <v>1538</v>
      </c>
      <c r="B318" t="s">
        <v>1529</v>
      </c>
      <c r="C318" s="49" t="s">
        <v>284</v>
      </c>
      <c r="D318" t="s">
        <v>283</v>
      </c>
      <c r="E318" t="s">
        <v>3254</v>
      </c>
      <c r="F318" s="48">
        <v>312781.87291363848</v>
      </c>
      <c r="G318" s="48">
        <v>266.73979258180702</v>
      </c>
      <c r="H318" s="48">
        <v>112757.05508064065</v>
      </c>
      <c r="I318" s="48">
        <v>17245.930861586236</v>
      </c>
      <c r="J318" s="48">
        <f t="shared" si="12"/>
        <v>443051.59864844719</v>
      </c>
      <c r="L318" s="47">
        <f t="shared" si="13"/>
        <v>17512.670654168043</v>
      </c>
      <c r="M318" s="47">
        <f t="shared" si="14"/>
        <v>425538.92799427913</v>
      </c>
    </row>
    <row r="319" spans="1:13">
      <c r="A319" t="s">
        <v>1538</v>
      </c>
      <c r="B319" t="s">
        <v>1529</v>
      </c>
      <c r="C319" s="49" t="s">
        <v>827</v>
      </c>
      <c r="D319" t="s">
        <v>826</v>
      </c>
      <c r="E319" t="s">
        <v>2211</v>
      </c>
      <c r="F319" s="48">
        <v>545409.68292889569</v>
      </c>
      <c r="G319" s="48">
        <v>6492.8597590755926</v>
      </c>
      <c r="H319" s="48">
        <v>147633.45805242826</v>
      </c>
      <c r="I319" s="48">
        <v>2638.3477227038002</v>
      </c>
      <c r="J319" s="48">
        <f t="shared" si="12"/>
        <v>702174.34846310341</v>
      </c>
      <c r="L319" s="47">
        <f t="shared" si="13"/>
        <v>9131.2074817793928</v>
      </c>
      <c r="M319" s="47">
        <f t="shared" si="14"/>
        <v>693043.14098132402</v>
      </c>
    </row>
    <row r="320" spans="1:13">
      <c r="A320" t="s">
        <v>1538</v>
      </c>
      <c r="B320" t="s">
        <v>1529</v>
      </c>
      <c r="C320" s="49" t="s">
        <v>716</v>
      </c>
      <c r="D320" t="s">
        <v>715</v>
      </c>
      <c r="E320" t="s">
        <v>2397</v>
      </c>
      <c r="F320" s="48">
        <v>223490.81189431084</v>
      </c>
      <c r="G320" s="48">
        <v>38392.769068913592</v>
      </c>
      <c r="H320" s="48">
        <v>159003.96528905499</v>
      </c>
      <c r="I320" s="48">
        <v>106068.65993343739</v>
      </c>
      <c r="J320" s="48">
        <f t="shared" si="12"/>
        <v>526956.20618571679</v>
      </c>
      <c r="L320" s="47">
        <f t="shared" si="13"/>
        <v>144461.42900235098</v>
      </c>
      <c r="M320" s="47">
        <f t="shared" si="14"/>
        <v>382494.77718336583</v>
      </c>
    </row>
    <row r="321" spans="1:13">
      <c r="A321" t="s">
        <v>1538</v>
      </c>
      <c r="B321" t="s">
        <v>1529</v>
      </c>
      <c r="C321" s="49" t="s">
        <v>1126</v>
      </c>
      <c r="D321" t="s">
        <v>1125</v>
      </c>
      <c r="E321" t="s">
        <v>3253</v>
      </c>
      <c r="F321" s="48">
        <v>1061499.7550715406</v>
      </c>
      <c r="G321" s="48">
        <v>694900.83223087632</v>
      </c>
      <c r="H321" s="48">
        <v>453169.5835593958</v>
      </c>
      <c r="I321" s="48">
        <v>313382.15812432853</v>
      </c>
      <c r="J321" s="48">
        <f t="shared" si="12"/>
        <v>2522952.3289861414</v>
      </c>
      <c r="L321" s="47">
        <f t="shared" si="13"/>
        <v>1008282.9903552048</v>
      </c>
      <c r="M321" s="47">
        <f t="shared" si="14"/>
        <v>1514669.3386309363</v>
      </c>
    </row>
    <row r="322" spans="1:13">
      <c r="A322" t="s">
        <v>1538</v>
      </c>
      <c r="B322" t="s">
        <v>1620</v>
      </c>
      <c r="C322" s="49" t="s">
        <v>779</v>
      </c>
      <c r="D322" t="s">
        <v>778</v>
      </c>
      <c r="E322" t="s">
        <v>3252</v>
      </c>
      <c r="F322" s="48">
        <v>479379.74500524852</v>
      </c>
      <c r="G322" s="48">
        <v>13101.171542029113</v>
      </c>
      <c r="H322" s="48">
        <v>120980.72045005983</v>
      </c>
      <c r="I322" s="48">
        <v>19251.312102164065</v>
      </c>
      <c r="J322" s="48">
        <f t="shared" si="12"/>
        <v>632712.94909950148</v>
      </c>
      <c r="L322" s="47">
        <f t="shared" si="13"/>
        <v>32352.483644193177</v>
      </c>
      <c r="M322" s="47">
        <f t="shared" si="14"/>
        <v>600360.46545530832</v>
      </c>
    </row>
    <row r="323" spans="1:13">
      <c r="A323" t="s">
        <v>1538</v>
      </c>
      <c r="B323" t="s">
        <v>1620</v>
      </c>
      <c r="C323" s="49" t="s">
        <v>140</v>
      </c>
      <c r="D323" t="s">
        <v>139</v>
      </c>
      <c r="E323" t="s">
        <v>3251</v>
      </c>
      <c r="F323" s="48">
        <v>206944.70576377382</v>
      </c>
      <c r="G323" s="48">
        <v>17985.52733734003</v>
      </c>
      <c r="H323" s="48">
        <v>72700.186464458748</v>
      </c>
      <c r="I323" s="48">
        <v>41967.437343953054</v>
      </c>
      <c r="J323" s="48">
        <f t="shared" ref="J323:J386" si="15">SUM(F323:I323)</f>
        <v>339597.85690952564</v>
      </c>
      <c r="L323" s="47">
        <f t="shared" ref="L323:L386" si="16">G323+I323</f>
        <v>59952.964681293088</v>
      </c>
      <c r="M323" s="47">
        <f t="shared" ref="M323:M386" si="17">F323+H323</f>
        <v>279644.89222823258</v>
      </c>
    </row>
    <row r="324" spans="1:13">
      <c r="A324" t="s">
        <v>1538</v>
      </c>
      <c r="B324" t="s">
        <v>1620</v>
      </c>
      <c r="C324" s="49" t="s">
        <v>164</v>
      </c>
      <c r="D324" t="s">
        <v>163</v>
      </c>
      <c r="E324" t="s">
        <v>3250</v>
      </c>
      <c r="F324" s="48">
        <v>239502.27788933151</v>
      </c>
      <c r="G324" s="48">
        <v>90931.657769840123</v>
      </c>
      <c r="H324" s="48">
        <v>151474.59206844409</v>
      </c>
      <c r="I324" s="48">
        <v>164741.89249165496</v>
      </c>
      <c r="J324" s="48">
        <f t="shared" si="15"/>
        <v>646650.42021927075</v>
      </c>
      <c r="L324" s="47">
        <f t="shared" si="16"/>
        <v>255673.55026149508</v>
      </c>
      <c r="M324" s="47">
        <f t="shared" si="17"/>
        <v>390976.86995777558</v>
      </c>
    </row>
    <row r="325" spans="1:13">
      <c r="A325" t="s">
        <v>1538</v>
      </c>
      <c r="B325" t="s">
        <v>1620</v>
      </c>
      <c r="C325" s="49" t="s">
        <v>101</v>
      </c>
      <c r="D325" t="s">
        <v>100</v>
      </c>
      <c r="E325" t="s">
        <v>2464</v>
      </c>
      <c r="F325" s="48">
        <v>568983.00491658063</v>
      </c>
      <c r="G325" s="48">
        <v>677837.69718525407</v>
      </c>
      <c r="H325" s="48">
        <v>286400.80052339617</v>
      </c>
      <c r="I325" s="48">
        <v>237440.21164136133</v>
      </c>
      <c r="J325" s="48">
        <f t="shared" si="15"/>
        <v>1770661.7142665919</v>
      </c>
      <c r="L325" s="47">
        <f t="shared" si="16"/>
        <v>915277.90882661543</v>
      </c>
      <c r="M325" s="47">
        <f t="shared" si="17"/>
        <v>855383.80543997674</v>
      </c>
    </row>
    <row r="326" spans="1:13">
      <c r="A326" t="s">
        <v>1538</v>
      </c>
      <c r="B326" t="s">
        <v>1620</v>
      </c>
      <c r="C326" s="49" t="s">
        <v>1067</v>
      </c>
      <c r="D326" t="s">
        <v>1066</v>
      </c>
      <c r="E326" t="s">
        <v>3249</v>
      </c>
      <c r="F326" s="48">
        <v>150832.00599697363</v>
      </c>
      <c r="G326" s="48">
        <v>1221.7936485469647</v>
      </c>
      <c r="H326" s="48">
        <v>72917.508392934338</v>
      </c>
      <c r="I326" s="48">
        <v>30965.195292949069</v>
      </c>
      <c r="J326" s="48">
        <f t="shared" si="15"/>
        <v>255936.503331404</v>
      </c>
      <c r="L326" s="47">
        <f t="shared" si="16"/>
        <v>32186.988941496034</v>
      </c>
      <c r="M326" s="47">
        <f t="shared" si="17"/>
        <v>223749.51438990797</v>
      </c>
    </row>
    <row r="327" spans="1:13">
      <c r="A327" t="s">
        <v>1538</v>
      </c>
      <c r="B327" t="s">
        <v>1620</v>
      </c>
      <c r="C327" s="49" t="s">
        <v>92</v>
      </c>
      <c r="D327" t="s">
        <v>91</v>
      </c>
      <c r="E327" t="s">
        <v>3248</v>
      </c>
      <c r="F327" s="48">
        <v>429355.21669242193</v>
      </c>
      <c r="G327" s="48">
        <v>23675.015854063771</v>
      </c>
      <c r="H327" s="48">
        <v>295489.64224984724</v>
      </c>
      <c r="I327" s="48">
        <v>86148.723836848178</v>
      </c>
      <c r="J327" s="48">
        <f t="shared" si="15"/>
        <v>834668.59863318119</v>
      </c>
      <c r="L327" s="47">
        <f t="shared" si="16"/>
        <v>109823.73969091196</v>
      </c>
      <c r="M327" s="47">
        <f t="shared" si="17"/>
        <v>724844.85894226911</v>
      </c>
    </row>
    <row r="328" spans="1:13">
      <c r="A328" t="s">
        <v>1538</v>
      </c>
      <c r="B328" t="s">
        <v>1620</v>
      </c>
      <c r="C328" s="49" t="s">
        <v>815</v>
      </c>
      <c r="D328" t="s">
        <v>814</v>
      </c>
      <c r="E328" t="s">
        <v>2225</v>
      </c>
      <c r="F328" s="48">
        <v>594216.25291230832</v>
      </c>
      <c r="G328" s="48">
        <v>54090.887659895328</v>
      </c>
      <c r="H328" s="48">
        <v>376203.74470891111</v>
      </c>
      <c r="I328" s="48">
        <v>48937.469848405781</v>
      </c>
      <c r="J328" s="48">
        <f t="shared" si="15"/>
        <v>1073448.3551295206</v>
      </c>
      <c r="L328" s="47">
        <f t="shared" si="16"/>
        <v>103028.35750830111</v>
      </c>
      <c r="M328" s="47">
        <f t="shared" si="17"/>
        <v>970419.99762121937</v>
      </c>
    </row>
    <row r="329" spans="1:13">
      <c r="A329" t="s">
        <v>1538</v>
      </c>
      <c r="B329" t="s">
        <v>1620</v>
      </c>
      <c r="C329" s="49" t="s">
        <v>1204</v>
      </c>
      <c r="D329" t="s">
        <v>1203</v>
      </c>
      <c r="E329" t="s">
        <v>1720</v>
      </c>
      <c r="F329" s="48">
        <v>276147.09325909236</v>
      </c>
      <c r="G329" s="48">
        <v>42423.279024621326</v>
      </c>
      <c r="H329" s="48">
        <v>169762.79910769791</v>
      </c>
      <c r="I329" s="48">
        <v>119816.85466176413</v>
      </c>
      <c r="J329" s="48">
        <f t="shared" si="15"/>
        <v>608150.02605317568</v>
      </c>
      <c r="L329" s="47">
        <f t="shared" si="16"/>
        <v>162240.13368638547</v>
      </c>
      <c r="M329" s="47">
        <f t="shared" si="17"/>
        <v>445909.89236679027</v>
      </c>
    </row>
    <row r="330" spans="1:13">
      <c r="A330" t="s">
        <v>1538</v>
      </c>
      <c r="B330" t="s">
        <v>1620</v>
      </c>
      <c r="C330" s="49" t="s">
        <v>728</v>
      </c>
      <c r="D330" t="s">
        <v>727</v>
      </c>
      <c r="E330" t="s">
        <v>3247</v>
      </c>
      <c r="F330" s="48">
        <v>358341.73026801622</v>
      </c>
      <c r="G330" s="48">
        <v>261407.42769077249</v>
      </c>
      <c r="H330" s="48">
        <v>147301.78868360282</v>
      </c>
      <c r="I330" s="48">
        <v>146725.82529407507</v>
      </c>
      <c r="J330" s="48">
        <f t="shared" si="15"/>
        <v>913776.77193646657</v>
      </c>
      <c r="L330" s="47">
        <f t="shared" si="16"/>
        <v>408133.25298484752</v>
      </c>
      <c r="M330" s="47">
        <f t="shared" si="17"/>
        <v>505643.51895161904</v>
      </c>
    </row>
    <row r="331" spans="1:13">
      <c r="A331" t="s">
        <v>1538</v>
      </c>
      <c r="B331" t="s">
        <v>1620</v>
      </c>
      <c r="C331" s="49" t="s">
        <v>2366</v>
      </c>
      <c r="D331" t="s">
        <v>43</v>
      </c>
      <c r="E331" t="s">
        <v>3246</v>
      </c>
      <c r="F331" s="48">
        <v>129015.81925372902</v>
      </c>
      <c r="G331" s="48">
        <v>265904.94837496005</v>
      </c>
      <c r="H331" s="48">
        <v>92555.804778301725</v>
      </c>
      <c r="I331" s="48">
        <v>109398.97580050476</v>
      </c>
      <c r="J331" s="48">
        <f t="shared" si="15"/>
        <v>596875.54820749559</v>
      </c>
      <c r="L331" s="47">
        <f t="shared" si="16"/>
        <v>375303.92417546478</v>
      </c>
      <c r="M331" s="47">
        <f t="shared" si="17"/>
        <v>221571.62403203076</v>
      </c>
    </row>
    <row r="332" spans="1:13">
      <c r="A332" t="s">
        <v>1538</v>
      </c>
      <c r="B332" t="s">
        <v>1620</v>
      </c>
      <c r="C332" s="49" t="s">
        <v>806</v>
      </c>
      <c r="D332" t="s">
        <v>805</v>
      </c>
      <c r="E332" t="s">
        <v>2833</v>
      </c>
      <c r="F332" s="48">
        <v>142553.3039229672</v>
      </c>
      <c r="G332" s="48">
        <v>4026.8630537713134</v>
      </c>
      <c r="H332" s="48">
        <v>38873.407758335146</v>
      </c>
      <c r="I332" s="48">
        <v>5344.9694761607216</v>
      </c>
      <c r="J332" s="48">
        <f t="shared" si="15"/>
        <v>190798.54421123437</v>
      </c>
      <c r="L332" s="47">
        <f t="shared" si="16"/>
        <v>9371.832529932035</v>
      </c>
      <c r="M332" s="47">
        <f t="shared" si="17"/>
        <v>181426.71168130235</v>
      </c>
    </row>
    <row r="333" spans="1:13">
      <c r="A333" t="s">
        <v>314</v>
      </c>
      <c r="B333" t="s">
        <v>3066</v>
      </c>
      <c r="C333" s="49" t="s">
        <v>1234</v>
      </c>
      <c r="D333" t="s">
        <v>1233</v>
      </c>
      <c r="E333" t="s">
        <v>3245</v>
      </c>
      <c r="F333" s="48">
        <v>0</v>
      </c>
      <c r="G333" s="48">
        <v>0</v>
      </c>
      <c r="H333" s="48">
        <v>0</v>
      </c>
      <c r="I333" s="48">
        <v>0</v>
      </c>
      <c r="J333" s="48">
        <f t="shared" si="15"/>
        <v>0</v>
      </c>
      <c r="L333" s="47">
        <f t="shared" si="16"/>
        <v>0</v>
      </c>
      <c r="M333" s="47">
        <f t="shared" si="17"/>
        <v>0</v>
      </c>
    </row>
    <row r="334" spans="1:13">
      <c r="A334" t="s">
        <v>314</v>
      </c>
      <c r="B334" t="s">
        <v>3066</v>
      </c>
      <c r="C334" s="49" t="s">
        <v>1324</v>
      </c>
      <c r="D334" t="s">
        <v>1323</v>
      </c>
      <c r="E334" t="s">
        <v>3244</v>
      </c>
      <c r="F334" s="48">
        <v>0</v>
      </c>
      <c r="G334" s="48">
        <v>0</v>
      </c>
      <c r="H334" s="48">
        <v>0</v>
      </c>
      <c r="I334" s="48">
        <v>0</v>
      </c>
      <c r="J334" s="48">
        <f t="shared" si="15"/>
        <v>0</v>
      </c>
      <c r="L334" s="47">
        <f t="shared" si="16"/>
        <v>0</v>
      </c>
      <c r="M334" s="47">
        <f t="shared" si="17"/>
        <v>0</v>
      </c>
    </row>
    <row r="335" spans="1:13">
      <c r="A335" t="s">
        <v>314</v>
      </c>
      <c r="B335" t="s">
        <v>226</v>
      </c>
      <c r="C335" s="49" t="s">
        <v>1952</v>
      </c>
      <c r="D335" t="s">
        <v>1711</v>
      </c>
      <c r="E335" t="s">
        <v>3243</v>
      </c>
      <c r="F335" s="48">
        <v>443704.12431033963</v>
      </c>
      <c r="G335" s="48">
        <v>720919.27242186142</v>
      </c>
      <c r="H335" s="48">
        <v>414194.64969331969</v>
      </c>
      <c r="I335" s="48">
        <v>1492217.3537767807</v>
      </c>
      <c r="J335" s="48">
        <f t="shared" si="15"/>
        <v>3071035.4002023013</v>
      </c>
      <c r="L335" s="47">
        <f t="shared" si="16"/>
        <v>2213136.626198642</v>
      </c>
      <c r="M335" s="47">
        <f t="shared" si="17"/>
        <v>857898.77400365938</v>
      </c>
    </row>
    <row r="336" spans="1:13">
      <c r="A336" t="s">
        <v>314</v>
      </c>
      <c r="B336" t="s">
        <v>226</v>
      </c>
      <c r="C336" s="49" t="s">
        <v>312</v>
      </c>
      <c r="D336" t="s">
        <v>311</v>
      </c>
      <c r="E336" t="s">
        <v>3242</v>
      </c>
      <c r="F336" s="48">
        <v>0</v>
      </c>
      <c r="G336" s="48">
        <v>0</v>
      </c>
      <c r="H336" s="48">
        <v>0</v>
      </c>
      <c r="I336" s="48">
        <v>0</v>
      </c>
      <c r="J336" s="48">
        <f t="shared" si="15"/>
        <v>0</v>
      </c>
      <c r="L336" s="47">
        <f t="shared" si="16"/>
        <v>0</v>
      </c>
      <c r="M336" s="47">
        <f t="shared" si="17"/>
        <v>0</v>
      </c>
    </row>
    <row r="337" spans="1:13">
      <c r="A337" t="s">
        <v>314</v>
      </c>
      <c r="B337" t="s">
        <v>226</v>
      </c>
      <c r="C337" s="49" t="s">
        <v>545</v>
      </c>
      <c r="D337" t="s">
        <v>544</v>
      </c>
      <c r="E337" t="s">
        <v>3241</v>
      </c>
      <c r="F337" s="48">
        <v>414657.77532683272</v>
      </c>
      <c r="G337" s="48">
        <v>814612.08348463709</v>
      </c>
      <c r="H337" s="48">
        <v>350835.15551974031</v>
      </c>
      <c r="I337" s="48">
        <v>731483.43453646684</v>
      </c>
      <c r="J337" s="48">
        <f t="shared" si="15"/>
        <v>2311588.4488676768</v>
      </c>
      <c r="L337" s="47">
        <f t="shared" si="16"/>
        <v>1546095.5180211039</v>
      </c>
      <c r="M337" s="47">
        <f t="shared" si="17"/>
        <v>765492.93084657309</v>
      </c>
    </row>
    <row r="338" spans="1:13">
      <c r="A338" t="s">
        <v>314</v>
      </c>
      <c r="B338" t="s">
        <v>226</v>
      </c>
      <c r="C338" s="49" t="s">
        <v>68</v>
      </c>
      <c r="D338" t="s">
        <v>67</v>
      </c>
      <c r="E338" t="s">
        <v>3240</v>
      </c>
      <c r="F338" s="48">
        <v>3967679.6189821102</v>
      </c>
      <c r="G338" s="48">
        <v>4785439.6492979778</v>
      </c>
      <c r="H338" s="48">
        <v>3737744.1814185428</v>
      </c>
      <c r="I338" s="48">
        <v>4961105.2662926605</v>
      </c>
      <c r="J338" s="48">
        <f t="shared" si="15"/>
        <v>17451968.715991292</v>
      </c>
      <c r="L338" s="47">
        <f t="shared" si="16"/>
        <v>9746544.9155906383</v>
      </c>
      <c r="M338" s="47">
        <f t="shared" si="17"/>
        <v>7705423.8004006529</v>
      </c>
    </row>
    <row r="339" spans="1:13">
      <c r="A339" t="s">
        <v>314</v>
      </c>
      <c r="B339" t="s">
        <v>226</v>
      </c>
      <c r="C339" s="49" t="s">
        <v>1555</v>
      </c>
      <c r="D339" t="s">
        <v>1554</v>
      </c>
      <c r="E339" t="s">
        <v>3239</v>
      </c>
      <c r="F339" s="48">
        <v>36604.024164476767</v>
      </c>
      <c r="G339" s="48">
        <v>24617.257663887936</v>
      </c>
      <c r="H339" s="48">
        <v>66501.305904292472</v>
      </c>
      <c r="I339" s="48">
        <v>0</v>
      </c>
      <c r="J339" s="48">
        <f t="shared" si="15"/>
        <v>127722.58773265718</v>
      </c>
      <c r="L339" s="47">
        <f t="shared" si="16"/>
        <v>24617.257663887936</v>
      </c>
      <c r="M339" s="47">
        <f t="shared" si="17"/>
        <v>103105.33006876924</v>
      </c>
    </row>
    <row r="340" spans="1:13">
      <c r="A340" t="s">
        <v>314</v>
      </c>
      <c r="B340" t="s">
        <v>226</v>
      </c>
      <c r="C340" s="49" t="s">
        <v>86</v>
      </c>
      <c r="D340" t="s">
        <v>85</v>
      </c>
      <c r="E340" t="s">
        <v>87</v>
      </c>
      <c r="F340" s="48">
        <v>0</v>
      </c>
      <c r="G340" s="48">
        <v>0</v>
      </c>
      <c r="H340" s="48">
        <v>0</v>
      </c>
      <c r="I340" s="48">
        <v>0</v>
      </c>
      <c r="J340" s="48">
        <f t="shared" si="15"/>
        <v>0</v>
      </c>
      <c r="L340" s="47">
        <f t="shared" si="16"/>
        <v>0</v>
      </c>
      <c r="M340" s="47">
        <f t="shared" si="17"/>
        <v>0</v>
      </c>
    </row>
    <row r="341" spans="1:13">
      <c r="A341" t="s">
        <v>314</v>
      </c>
      <c r="B341" t="s">
        <v>226</v>
      </c>
      <c r="C341" s="49" t="s">
        <v>974</v>
      </c>
      <c r="D341" t="s">
        <v>973</v>
      </c>
      <c r="E341" t="s">
        <v>3238</v>
      </c>
      <c r="F341" s="48">
        <v>0</v>
      </c>
      <c r="G341" s="48">
        <v>0</v>
      </c>
      <c r="H341" s="48">
        <v>0</v>
      </c>
      <c r="I341" s="48">
        <v>0</v>
      </c>
      <c r="J341" s="48">
        <f t="shared" si="15"/>
        <v>0</v>
      </c>
      <c r="L341" s="47">
        <f t="shared" si="16"/>
        <v>0</v>
      </c>
      <c r="M341" s="47">
        <f t="shared" si="17"/>
        <v>0</v>
      </c>
    </row>
    <row r="342" spans="1:13">
      <c r="A342" t="s">
        <v>314</v>
      </c>
      <c r="B342" t="s">
        <v>226</v>
      </c>
      <c r="C342" s="49" t="s">
        <v>182</v>
      </c>
      <c r="D342" t="s">
        <v>181</v>
      </c>
      <c r="E342" t="s">
        <v>3237</v>
      </c>
      <c r="F342" s="48">
        <v>254100.30946137867</v>
      </c>
      <c r="G342" s="48">
        <v>0</v>
      </c>
      <c r="H342" s="48">
        <v>2923.9997137300847</v>
      </c>
      <c r="I342" s="48">
        <v>0</v>
      </c>
      <c r="J342" s="48">
        <f t="shared" si="15"/>
        <v>257024.30917510876</v>
      </c>
      <c r="L342" s="47">
        <f t="shared" si="16"/>
        <v>0</v>
      </c>
      <c r="M342" s="47">
        <f t="shared" si="17"/>
        <v>257024.30917510876</v>
      </c>
    </row>
    <row r="343" spans="1:13">
      <c r="A343" t="s">
        <v>314</v>
      </c>
      <c r="B343" t="s">
        <v>226</v>
      </c>
      <c r="C343" s="49" t="s">
        <v>1522</v>
      </c>
      <c r="D343" t="s">
        <v>67</v>
      </c>
      <c r="E343" t="s">
        <v>3236</v>
      </c>
      <c r="F343" s="48">
        <v>0</v>
      </c>
      <c r="G343" s="48">
        <v>0</v>
      </c>
      <c r="H343" s="48">
        <v>0</v>
      </c>
      <c r="I343" s="48">
        <v>0</v>
      </c>
      <c r="J343" s="48">
        <f t="shared" si="15"/>
        <v>0</v>
      </c>
      <c r="L343" s="47">
        <f t="shared" si="16"/>
        <v>0</v>
      </c>
      <c r="M343" s="47">
        <f t="shared" si="17"/>
        <v>0</v>
      </c>
    </row>
    <row r="344" spans="1:13">
      <c r="A344" t="s">
        <v>314</v>
      </c>
      <c r="B344" t="s">
        <v>226</v>
      </c>
      <c r="C344" s="49" t="s">
        <v>71</v>
      </c>
      <c r="D344" t="s">
        <v>70</v>
      </c>
      <c r="E344" t="s">
        <v>3235</v>
      </c>
      <c r="F344" s="48">
        <v>1217372.3161005811</v>
      </c>
      <c r="G344" s="48">
        <v>2051143.6662432374</v>
      </c>
      <c r="H344" s="48">
        <v>1584346.3331360244</v>
      </c>
      <c r="I344" s="48">
        <v>1553237.384697591</v>
      </c>
      <c r="J344" s="48">
        <f t="shared" si="15"/>
        <v>6406099.7001774339</v>
      </c>
      <c r="L344" s="47">
        <f t="shared" si="16"/>
        <v>3604381.0509408284</v>
      </c>
      <c r="M344" s="47">
        <f t="shared" si="17"/>
        <v>2801718.6492366055</v>
      </c>
    </row>
    <row r="345" spans="1:13">
      <c r="A345" t="s">
        <v>314</v>
      </c>
      <c r="B345" t="s">
        <v>226</v>
      </c>
      <c r="C345" s="49" t="s">
        <v>1582</v>
      </c>
      <c r="D345" t="s">
        <v>1581</v>
      </c>
      <c r="E345" t="s">
        <v>1583</v>
      </c>
      <c r="F345" s="48">
        <v>0</v>
      </c>
      <c r="G345" s="48">
        <v>0</v>
      </c>
      <c r="H345" s="48">
        <v>0</v>
      </c>
      <c r="I345" s="48">
        <v>0</v>
      </c>
      <c r="J345" s="48">
        <f t="shared" si="15"/>
        <v>0</v>
      </c>
      <c r="L345" s="47">
        <f t="shared" si="16"/>
        <v>0</v>
      </c>
      <c r="M345" s="47">
        <f t="shared" si="17"/>
        <v>0</v>
      </c>
    </row>
    <row r="346" spans="1:13">
      <c r="A346" t="s">
        <v>314</v>
      </c>
      <c r="B346" t="s">
        <v>226</v>
      </c>
      <c r="C346" s="49" t="s">
        <v>466</v>
      </c>
      <c r="D346" t="s">
        <v>465</v>
      </c>
      <c r="E346" t="s">
        <v>3234</v>
      </c>
      <c r="F346" s="48">
        <v>1382524.8774326376</v>
      </c>
      <c r="G346" s="48">
        <v>3666287.5061936467</v>
      </c>
      <c r="H346" s="48">
        <v>1988751.0310685153</v>
      </c>
      <c r="I346" s="48">
        <v>7393341.2892328994</v>
      </c>
      <c r="J346" s="48">
        <f t="shared" si="15"/>
        <v>14430904.703927699</v>
      </c>
      <c r="L346" s="47">
        <f t="shared" si="16"/>
        <v>11059628.795426546</v>
      </c>
      <c r="M346" s="47">
        <f t="shared" si="17"/>
        <v>3371275.9085011529</v>
      </c>
    </row>
    <row r="347" spans="1:13">
      <c r="A347" t="s">
        <v>314</v>
      </c>
      <c r="B347" t="s">
        <v>226</v>
      </c>
      <c r="C347" s="49" t="s">
        <v>20</v>
      </c>
      <c r="D347" t="s">
        <v>19</v>
      </c>
      <c r="E347" t="s">
        <v>3233</v>
      </c>
      <c r="F347" s="48">
        <v>1005311.3868252898</v>
      </c>
      <c r="G347" s="48">
        <v>1571884.3238880194</v>
      </c>
      <c r="H347" s="48">
        <v>799649.55499622761</v>
      </c>
      <c r="I347" s="48">
        <v>1057701.7816776321</v>
      </c>
      <c r="J347" s="48">
        <f t="shared" si="15"/>
        <v>4434547.0473871697</v>
      </c>
      <c r="L347" s="47">
        <f t="shared" si="16"/>
        <v>2629586.1055656513</v>
      </c>
      <c r="M347" s="47">
        <f t="shared" si="17"/>
        <v>1804960.9418215174</v>
      </c>
    </row>
    <row r="348" spans="1:13">
      <c r="A348" t="s">
        <v>314</v>
      </c>
      <c r="B348" t="s">
        <v>226</v>
      </c>
      <c r="C348" s="49" t="s">
        <v>1421</v>
      </c>
      <c r="D348" t="s">
        <v>1420</v>
      </c>
      <c r="E348" t="s">
        <v>3232</v>
      </c>
      <c r="F348" s="48">
        <v>33638.315803138554</v>
      </c>
      <c r="G348" s="48">
        <v>0</v>
      </c>
      <c r="H348" s="48">
        <v>63381.296400787534</v>
      </c>
      <c r="I348" s="48">
        <v>1694.4198343683249</v>
      </c>
      <c r="J348" s="48">
        <f t="shared" si="15"/>
        <v>98714.032038294405</v>
      </c>
      <c r="L348" s="47">
        <f t="shared" si="16"/>
        <v>1694.4198343683249</v>
      </c>
      <c r="M348" s="47">
        <f t="shared" si="17"/>
        <v>97019.612203926081</v>
      </c>
    </row>
    <row r="349" spans="1:13">
      <c r="A349" t="s">
        <v>314</v>
      </c>
      <c r="B349" t="s">
        <v>226</v>
      </c>
      <c r="C349" s="49" t="s">
        <v>818</v>
      </c>
      <c r="D349" t="s">
        <v>817</v>
      </c>
      <c r="E349" t="s">
        <v>3231</v>
      </c>
      <c r="F349" s="48">
        <v>1195203.0669430098</v>
      </c>
      <c r="G349" s="48">
        <v>4942303.6836219234</v>
      </c>
      <c r="H349" s="48">
        <v>854039.54464663821</v>
      </c>
      <c r="I349" s="48">
        <v>2130765.2969619054</v>
      </c>
      <c r="J349" s="48">
        <f t="shared" si="15"/>
        <v>9122311.5921734758</v>
      </c>
      <c r="L349" s="47">
        <f t="shared" si="16"/>
        <v>7073068.9805838289</v>
      </c>
      <c r="M349" s="47">
        <f t="shared" si="17"/>
        <v>2049242.6115896481</v>
      </c>
    </row>
    <row r="350" spans="1:13">
      <c r="A350" t="s">
        <v>314</v>
      </c>
      <c r="B350" t="s">
        <v>226</v>
      </c>
      <c r="C350" s="49" t="s">
        <v>3230</v>
      </c>
      <c r="D350" t="s">
        <v>411</v>
      </c>
      <c r="E350" t="s">
        <v>3229</v>
      </c>
      <c r="F350" s="48">
        <v>0</v>
      </c>
      <c r="G350" s="48">
        <v>0</v>
      </c>
      <c r="H350" s="48">
        <v>0</v>
      </c>
      <c r="I350" s="48">
        <v>0</v>
      </c>
      <c r="J350" s="48">
        <f t="shared" si="15"/>
        <v>0</v>
      </c>
      <c r="L350" s="47">
        <f t="shared" si="16"/>
        <v>0</v>
      </c>
      <c r="M350" s="47">
        <f t="shared" si="17"/>
        <v>0</v>
      </c>
    </row>
    <row r="351" spans="1:13">
      <c r="A351" t="s">
        <v>314</v>
      </c>
      <c r="B351" t="s">
        <v>226</v>
      </c>
      <c r="C351" s="49" t="s">
        <v>1508</v>
      </c>
      <c r="D351" t="s">
        <v>1507</v>
      </c>
      <c r="E351" t="s">
        <v>1509</v>
      </c>
      <c r="F351" s="48">
        <v>35.71078000897451</v>
      </c>
      <c r="G351" s="48">
        <v>6047.1843943967397</v>
      </c>
      <c r="H351" s="48">
        <v>0</v>
      </c>
      <c r="I351" s="48">
        <v>0</v>
      </c>
      <c r="J351" s="48">
        <f t="shared" si="15"/>
        <v>6082.895174405714</v>
      </c>
      <c r="L351" s="47">
        <f t="shared" si="16"/>
        <v>6047.1843943967397</v>
      </c>
      <c r="M351" s="47">
        <f t="shared" si="17"/>
        <v>35.71078000897451</v>
      </c>
    </row>
    <row r="352" spans="1:13">
      <c r="A352" t="s">
        <v>314</v>
      </c>
      <c r="B352" t="s">
        <v>226</v>
      </c>
      <c r="C352" s="49" t="s">
        <v>911</v>
      </c>
      <c r="D352" t="s">
        <v>910</v>
      </c>
      <c r="E352" t="s">
        <v>3228</v>
      </c>
      <c r="F352" s="48">
        <v>3224680.999177427</v>
      </c>
      <c r="G352" s="48">
        <v>8445244.4781632628</v>
      </c>
      <c r="H352" s="48">
        <v>2352787.1345425197</v>
      </c>
      <c r="I352" s="48">
        <v>5523876.1184159266</v>
      </c>
      <c r="J352" s="48">
        <f t="shared" si="15"/>
        <v>19546588.730299138</v>
      </c>
      <c r="L352" s="47">
        <f t="shared" si="16"/>
        <v>13969120.59657919</v>
      </c>
      <c r="M352" s="47">
        <f t="shared" si="17"/>
        <v>5577468.1337199472</v>
      </c>
    </row>
    <row r="353" spans="1:13">
      <c r="A353" t="s">
        <v>314</v>
      </c>
      <c r="B353" t="s">
        <v>226</v>
      </c>
      <c r="C353" s="49" t="s">
        <v>2370</v>
      </c>
      <c r="D353" t="s">
        <v>2368</v>
      </c>
      <c r="E353" t="s">
        <v>3227</v>
      </c>
      <c r="F353" s="48">
        <v>0</v>
      </c>
      <c r="G353" s="48">
        <v>0</v>
      </c>
      <c r="H353" s="48">
        <v>0</v>
      </c>
      <c r="I353" s="48">
        <v>0</v>
      </c>
      <c r="J353" s="48">
        <f t="shared" si="15"/>
        <v>0</v>
      </c>
      <c r="L353" s="47">
        <f t="shared" si="16"/>
        <v>0</v>
      </c>
      <c r="M353" s="47">
        <f t="shared" si="17"/>
        <v>0</v>
      </c>
    </row>
    <row r="354" spans="1:13">
      <c r="A354" t="s">
        <v>314</v>
      </c>
      <c r="B354" t="s">
        <v>226</v>
      </c>
      <c r="C354" s="49" t="s">
        <v>1791</v>
      </c>
      <c r="D354" t="s">
        <v>1709</v>
      </c>
      <c r="E354" t="s">
        <v>3226</v>
      </c>
      <c r="F354" s="48">
        <v>1871643.3204301219</v>
      </c>
      <c r="G354" s="48">
        <v>2749179.6219329741</v>
      </c>
      <c r="H354" s="48">
        <v>1046006.0734732877</v>
      </c>
      <c r="I354" s="48">
        <v>3776281.6100436226</v>
      </c>
      <c r="J354" s="48">
        <f t="shared" si="15"/>
        <v>9443110.6258800067</v>
      </c>
      <c r="L354" s="47">
        <f t="shared" si="16"/>
        <v>6525461.2319765966</v>
      </c>
      <c r="M354" s="47">
        <f t="shared" si="17"/>
        <v>2917649.3939034096</v>
      </c>
    </row>
    <row r="355" spans="1:13">
      <c r="A355" t="s">
        <v>314</v>
      </c>
      <c r="B355" t="s">
        <v>226</v>
      </c>
      <c r="C355" s="49" t="s">
        <v>388</v>
      </c>
      <c r="D355" t="s">
        <v>387</v>
      </c>
      <c r="E355" t="s">
        <v>3225</v>
      </c>
      <c r="F355" s="48">
        <v>0</v>
      </c>
      <c r="G355" s="48">
        <v>0</v>
      </c>
      <c r="H355" s="48">
        <v>0</v>
      </c>
      <c r="I355" s="48">
        <v>0</v>
      </c>
      <c r="J355" s="48">
        <f t="shared" si="15"/>
        <v>0</v>
      </c>
      <c r="L355" s="47">
        <f t="shared" si="16"/>
        <v>0</v>
      </c>
      <c r="M355" s="47">
        <f t="shared" si="17"/>
        <v>0</v>
      </c>
    </row>
    <row r="356" spans="1:13">
      <c r="A356" t="s">
        <v>314</v>
      </c>
      <c r="B356" t="s">
        <v>226</v>
      </c>
      <c r="C356" s="49" t="s">
        <v>445</v>
      </c>
      <c r="D356" t="s">
        <v>444</v>
      </c>
      <c r="E356" t="s">
        <v>1822</v>
      </c>
      <c r="F356" s="48">
        <v>358652.76848501642</v>
      </c>
      <c r="G356" s="48">
        <v>53338.446311075379</v>
      </c>
      <c r="H356" s="48">
        <v>155137.58768530175</v>
      </c>
      <c r="I356" s="48">
        <v>102868.21434773036</v>
      </c>
      <c r="J356" s="48">
        <f t="shared" si="15"/>
        <v>669997.01682912395</v>
      </c>
      <c r="L356" s="47">
        <f t="shared" si="16"/>
        <v>156206.66065880575</v>
      </c>
      <c r="M356" s="47">
        <f t="shared" si="17"/>
        <v>513790.35617031821</v>
      </c>
    </row>
    <row r="357" spans="1:13">
      <c r="A357" t="s">
        <v>314</v>
      </c>
      <c r="B357" t="s">
        <v>1529</v>
      </c>
      <c r="C357" s="49" t="s">
        <v>605</v>
      </c>
      <c r="D357" t="s">
        <v>604</v>
      </c>
      <c r="E357" t="s">
        <v>606</v>
      </c>
      <c r="F357" s="48">
        <v>1876288.4173265356</v>
      </c>
      <c r="G357" s="48">
        <v>1811865.7660218612</v>
      </c>
      <c r="H357" s="48">
        <v>1616542.848099703</v>
      </c>
      <c r="I357" s="48">
        <v>1279253.3886368619</v>
      </c>
      <c r="J357" s="48">
        <f t="shared" si="15"/>
        <v>6583950.4200849617</v>
      </c>
      <c r="L357" s="47">
        <f t="shared" si="16"/>
        <v>3091119.1546587232</v>
      </c>
      <c r="M357" s="47">
        <f t="shared" si="17"/>
        <v>3492831.2654262385</v>
      </c>
    </row>
    <row r="358" spans="1:13">
      <c r="A358" t="s">
        <v>314</v>
      </c>
      <c r="B358" t="s">
        <v>1529</v>
      </c>
      <c r="C358" s="49" t="s">
        <v>1369</v>
      </c>
      <c r="D358" t="s">
        <v>1368</v>
      </c>
      <c r="E358" t="s">
        <v>3224</v>
      </c>
      <c r="F358" s="48">
        <v>1282504.692682357</v>
      </c>
      <c r="G358" s="48">
        <v>1903139.8617337034</v>
      </c>
      <c r="H358" s="48">
        <v>1290870.9195614224</v>
      </c>
      <c r="I358" s="48">
        <v>2504869.9326422359</v>
      </c>
      <c r="J358" s="48">
        <f t="shared" si="15"/>
        <v>6981385.4066197183</v>
      </c>
      <c r="L358" s="47">
        <f t="shared" si="16"/>
        <v>4408009.7943759393</v>
      </c>
      <c r="M358" s="47">
        <f t="shared" si="17"/>
        <v>2573375.6122437795</v>
      </c>
    </row>
    <row r="359" spans="1:13">
      <c r="A359" t="s">
        <v>314</v>
      </c>
      <c r="B359" t="s">
        <v>1529</v>
      </c>
      <c r="C359" s="49" t="s">
        <v>1527</v>
      </c>
      <c r="D359" t="s">
        <v>1526</v>
      </c>
      <c r="E359" t="s">
        <v>3223</v>
      </c>
      <c r="F359" s="48">
        <v>401499.95024405705</v>
      </c>
      <c r="G359" s="48">
        <v>286336.26199324668</v>
      </c>
      <c r="H359" s="48">
        <v>58550.976641160676</v>
      </c>
      <c r="I359" s="48">
        <v>164314.90976944467</v>
      </c>
      <c r="J359" s="48">
        <f t="shared" si="15"/>
        <v>910702.09864790901</v>
      </c>
      <c r="L359" s="47">
        <f t="shared" si="16"/>
        <v>450651.17176269135</v>
      </c>
      <c r="M359" s="47">
        <f t="shared" si="17"/>
        <v>460050.92688521772</v>
      </c>
    </row>
    <row r="360" spans="1:13">
      <c r="A360" t="s">
        <v>314</v>
      </c>
      <c r="B360" t="s">
        <v>1529</v>
      </c>
      <c r="C360" s="49" t="s">
        <v>2071</v>
      </c>
      <c r="D360" t="s">
        <v>1680</v>
      </c>
      <c r="E360" t="s">
        <v>3222</v>
      </c>
      <c r="F360" s="48">
        <v>1213318.4241351255</v>
      </c>
      <c r="G360" s="48">
        <v>2161598.5537460106</v>
      </c>
      <c r="H360" s="48">
        <v>633281.47607497498</v>
      </c>
      <c r="I360" s="48">
        <v>987362.38296281383</v>
      </c>
      <c r="J360" s="48">
        <f t="shared" si="15"/>
        <v>4995560.8369189249</v>
      </c>
      <c r="L360" s="47">
        <f t="shared" si="16"/>
        <v>3148960.9367088247</v>
      </c>
      <c r="M360" s="47">
        <f t="shared" si="17"/>
        <v>1846599.9002101005</v>
      </c>
    </row>
    <row r="361" spans="1:13">
      <c r="A361" t="s">
        <v>314</v>
      </c>
      <c r="B361" t="s">
        <v>1529</v>
      </c>
      <c r="C361" s="49" t="s">
        <v>325</v>
      </c>
      <c r="D361" t="s">
        <v>324</v>
      </c>
      <c r="E361" t="s">
        <v>3221</v>
      </c>
      <c r="F361" s="48">
        <v>583074.84792734822</v>
      </c>
      <c r="G361" s="48">
        <v>43913.134746966076</v>
      </c>
      <c r="H361" s="48">
        <v>307081.02196696593</v>
      </c>
      <c r="I361" s="48">
        <v>350798.18348171934</v>
      </c>
      <c r="J361" s="48">
        <f t="shared" si="15"/>
        <v>1284867.1881229996</v>
      </c>
      <c r="L361" s="47">
        <f t="shared" si="16"/>
        <v>394711.31822868541</v>
      </c>
      <c r="M361" s="47">
        <f t="shared" si="17"/>
        <v>890155.86989431409</v>
      </c>
    </row>
    <row r="362" spans="1:13">
      <c r="A362" t="s">
        <v>314</v>
      </c>
      <c r="B362" t="s">
        <v>1529</v>
      </c>
      <c r="C362" s="49" t="s">
        <v>179</v>
      </c>
      <c r="D362" t="s">
        <v>178</v>
      </c>
      <c r="E362" t="s">
        <v>3220</v>
      </c>
      <c r="F362" s="48">
        <v>966126.61708885164</v>
      </c>
      <c r="G362" s="48">
        <v>1794131.6103335405</v>
      </c>
      <c r="H362" s="48">
        <v>473005.30256052199</v>
      </c>
      <c r="I362" s="48">
        <v>420150.2955396052</v>
      </c>
      <c r="J362" s="48">
        <f t="shared" si="15"/>
        <v>3653413.8255225196</v>
      </c>
      <c r="L362" s="47">
        <f t="shared" si="16"/>
        <v>2214281.9058731459</v>
      </c>
      <c r="M362" s="47">
        <f t="shared" si="17"/>
        <v>1439131.9196493737</v>
      </c>
    </row>
    <row r="363" spans="1:13">
      <c r="A363" t="s">
        <v>314</v>
      </c>
      <c r="B363" t="s">
        <v>1529</v>
      </c>
      <c r="C363" s="49" t="s">
        <v>866</v>
      </c>
      <c r="D363" t="s">
        <v>865</v>
      </c>
      <c r="E363" t="s">
        <v>3219</v>
      </c>
      <c r="F363" s="48">
        <v>1712789.4502499742</v>
      </c>
      <c r="G363" s="48">
        <v>1291772.1617647936</v>
      </c>
      <c r="H363" s="48">
        <v>954909.64012784627</v>
      </c>
      <c r="I363" s="48">
        <v>3240699.9565500016</v>
      </c>
      <c r="J363" s="48">
        <f t="shared" si="15"/>
        <v>7200171.2086926159</v>
      </c>
      <c r="L363" s="47">
        <f t="shared" si="16"/>
        <v>4532472.1183147952</v>
      </c>
      <c r="M363" s="47">
        <f t="shared" si="17"/>
        <v>2667699.0903778207</v>
      </c>
    </row>
    <row r="364" spans="1:13">
      <c r="A364" t="s">
        <v>314</v>
      </c>
      <c r="B364" t="s">
        <v>1529</v>
      </c>
      <c r="C364" s="49" t="s">
        <v>361</v>
      </c>
      <c r="D364" t="s">
        <v>360</v>
      </c>
      <c r="E364" t="s">
        <v>3218</v>
      </c>
      <c r="F364" s="48">
        <v>393991.08864548261</v>
      </c>
      <c r="G364" s="48">
        <v>37733.053724479738</v>
      </c>
      <c r="H364" s="48">
        <v>254086.82138249077</v>
      </c>
      <c r="I364" s="48">
        <v>181381.05964073585</v>
      </c>
      <c r="J364" s="48">
        <f t="shared" si="15"/>
        <v>867192.02339318895</v>
      </c>
      <c r="L364" s="47">
        <f t="shared" si="16"/>
        <v>219114.1133652156</v>
      </c>
      <c r="M364" s="47">
        <f t="shared" si="17"/>
        <v>648077.91002797335</v>
      </c>
    </row>
    <row r="365" spans="1:13">
      <c r="A365" t="s">
        <v>314</v>
      </c>
      <c r="B365" t="s">
        <v>1529</v>
      </c>
      <c r="C365" s="49" t="s">
        <v>1201</v>
      </c>
      <c r="D365" t="s">
        <v>1200</v>
      </c>
      <c r="E365" t="s">
        <v>1724</v>
      </c>
      <c r="F365" s="48">
        <v>1116597.1150954014</v>
      </c>
      <c r="G365" s="48">
        <v>4284951.8222235627</v>
      </c>
      <c r="H365" s="48">
        <v>333842.71252748865</v>
      </c>
      <c r="I365" s="48">
        <v>1369672.9700905969</v>
      </c>
      <c r="J365" s="48">
        <f t="shared" si="15"/>
        <v>7105064.6199370492</v>
      </c>
      <c r="L365" s="47">
        <f t="shared" si="16"/>
        <v>5654624.7923141597</v>
      </c>
      <c r="M365" s="47">
        <f t="shared" si="17"/>
        <v>1450439.82762289</v>
      </c>
    </row>
    <row r="366" spans="1:13">
      <c r="A366" t="s">
        <v>314</v>
      </c>
      <c r="B366" t="s">
        <v>1529</v>
      </c>
      <c r="C366" s="49" t="s">
        <v>53</v>
      </c>
      <c r="D366" t="s">
        <v>52</v>
      </c>
      <c r="E366" t="s">
        <v>3217</v>
      </c>
      <c r="F366" s="48">
        <v>432562.96651312493</v>
      </c>
      <c r="G366" s="48">
        <v>146819.31400268228</v>
      </c>
      <c r="H366" s="48">
        <v>279696.54706689937</v>
      </c>
      <c r="I366" s="48">
        <v>331841.44029193866</v>
      </c>
      <c r="J366" s="48">
        <f t="shared" si="15"/>
        <v>1190920.2678746453</v>
      </c>
      <c r="L366" s="47">
        <f t="shared" si="16"/>
        <v>478660.75429462094</v>
      </c>
      <c r="M366" s="47">
        <f t="shared" si="17"/>
        <v>712259.51358002424</v>
      </c>
    </row>
    <row r="367" spans="1:13">
      <c r="A367" t="s">
        <v>314</v>
      </c>
      <c r="B367" t="s">
        <v>1529</v>
      </c>
      <c r="C367" s="49" t="s">
        <v>3018</v>
      </c>
      <c r="D367" t="s">
        <v>3017</v>
      </c>
      <c r="E367" t="s">
        <v>3028</v>
      </c>
      <c r="F367" s="48">
        <v>0</v>
      </c>
      <c r="G367" s="48">
        <v>0</v>
      </c>
      <c r="H367" s="48">
        <v>0</v>
      </c>
      <c r="I367" s="48">
        <v>0</v>
      </c>
      <c r="J367" s="48">
        <f t="shared" si="15"/>
        <v>0</v>
      </c>
      <c r="L367" s="47">
        <f t="shared" si="16"/>
        <v>0</v>
      </c>
      <c r="M367" s="47">
        <f t="shared" si="17"/>
        <v>0</v>
      </c>
    </row>
    <row r="368" spans="1:13">
      <c r="A368" t="s">
        <v>314</v>
      </c>
      <c r="B368" t="s">
        <v>1529</v>
      </c>
      <c r="C368" s="49" t="s">
        <v>869</v>
      </c>
      <c r="D368" t="s">
        <v>868</v>
      </c>
      <c r="E368" t="s">
        <v>2175</v>
      </c>
      <c r="F368" s="48">
        <v>0</v>
      </c>
      <c r="G368" s="48">
        <v>187149.29571072978</v>
      </c>
      <c r="H368" s="48">
        <v>0</v>
      </c>
      <c r="I368" s="48">
        <v>125322.39775752598</v>
      </c>
      <c r="J368" s="48">
        <f t="shared" si="15"/>
        <v>312471.69346825575</v>
      </c>
      <c r="L368" s="47">
        <f t="shared" si="16"/>
        <v>312471.69346825575</v>
      </c>
      <c r="M368" s="47">
        <f t="shared" si="17"/>
        <v>0</v>
      </c>
    </row>
    <row r="369" spans="1:13">
      <c r="A369" t="s">
        <v>314</v>
      </c>
      <c r="B369" t="s">
        <v>1529</v>
      </c>
      <c r="C369" s="49" t="s">
        <v>914</v>
      </c>
      <c r="D369" t="s">
        <v>913</v>
      </c>
      <c r="E369" t="s">
        <v>2121</v>
      </c>
      <c r="F369" s="48">
        <v>261409.89325499258</v>
      </c>
      <c r="G369" s="48">
        <v>0</v>
      </c>
      <c r="H369" s="48">
        <v>216483.69605759249</v>
      </c>
      <c r="I369" s="48">
        <v>19488.840643756768</v>
      </c>
      <c r="J369" s="48">
        <f t="shared" si="15"/>
        <v>497382.42995634186</v>
      </c>
      <c r="L369" s="47">
        <f t="shared" si="16"/>
        <v>19488.840643756768</v>
      </c>
      <c r="M369" s="47">
        <f t="shared" si="17"/>
        <v>477893.58931258507</v>
      </c>
    </row>
    <row r="370" spans="1:13">
      <c r="A370" t="s">
        <v>314</v>
      </c>
      <c r="B370" t="s">
        <v>1529</v>
      </c>
      <c r="C370" s="49" t="s">
        <v>923</v>
      </c>
      <c r="D370" t="s">
        <v>922</v>
      </c>
      <c r="E370" t="s">
        <v>2113</v>
      </c>
      <c r="F370" s="48">
        <v>1387652.9961847828</v>
      </c>
      <c r="G370" s="48">
        <v>2788560.1033899072</v>
      </c>
      <c r="H370" s="48">
        <v>415329.92792769155</v>
      </c>
      <c r="I370" s="48">
        <v>1310711.6850953188</v>
      </c>
      <c r="J370" s="48">
        <f t="shared" si="15"/>
        <v>5902254.7125976998</v>
      </c>
      <c r="L370" s="47">
        <f t="shared" si="16"/>
        <v>4099271.7884852262</v>
      </c>
      <c r="M370" s="47">
        <f t="shared" si="17"/>
        <v>1802982.9241124743</v>
      </c>
    </row>
    <row r="371" spans="1:13">
      <c r="A371" t="s">
        <v>314</v>
      </c>
      <c r="B371" t="s">
        <v>1529</v>
      </c>
      <c r="C371" s="49" t="s">
        <v>197</v>
      </c>
      <c r="D371" t="s">
        <v>196</v>
      </c>
      <c r="E371" t="s">
        <v>3216</v>
      </c>
      <c r="F371" s="48">
        <v>1158587.2242033747</v>
      </c>
      <c r="G371" s="48">
        <v>2514130.172719379</v>
      </c>
      <c r="H371" s="48">
        <v>352913.4704188804</v>
      </c>
      <c r="I371" s="48">
        <v>447701.9857054649</v>
      </c>
      <c r="J371" s="48">
        <f t="shared" si="15"/>
        <v>4473332.853047099</v>
      </c>
      <c r="L371" s="47">
        <f t="shared" si="16"/>
        <v>2961832.158424844</v>
      </c>
      <c r="M371" s="47">
        <f t="shared" si="17"/>
        <v>1511500.6946222552</v>
      </c>
    </row>
    <row r="372" spans="1:13">
      <c r="A372" t="s">
        <v>314</v>
      </c>
      <c r="B372" t="s">
        <v>1529</v>
      </c>
      <c r="C372" s="49" t="s">
        <v>349</v>
      </c>
      <c r="D372" t="s">
        <v>348</v>
      </c>
      <c r="E372" t="s">
        <v>3215</v>
      </c>
      <c r="F372" s="48">
        <v>156279.70567733471</v>
      </c>
      <c r="G372" s="48">
        <v>22877.582093122008</v>
      </c>
      <c r="H372" s="48">
        <v>123405.92445712077</v>
      </c>
      <c r="I372" s="48">
        <v>15538.964195196964</v>
      </c>
      <c r="J372" s="48">
        <f t="shared" si="15"/>
        <v>318102.17642277444</v>
      </c>
      <c r="L372" s="47">
        <f t="shared" si="16"/>
        <v>38416.546288318976</v>
      </c>
      <c r="M372" s="47">
        <f t="shared" si="17"/>
        <v>279685.63013445551</v>
      </c>
    </row>
    <row r="373" spans="1:13">
      <c r="A373" t="s">
        <v>314</v>
      </c>
      <c r="B373" t="s">
        <v>1529</v>
      </c>
      <c r="C373" s="49" t="s">
        <v>293</v>
      </c>
      <c r="D373" t="s">
        <v>292</v>
      </c>
      <c r="E373" t="s">
        <v>2125</v>
      </c>
      <c r="F373" s="48">
        <v>407104.44463169243</v>
      </c>
      <c r="G373" s="48">
        <v>196240.97029870233</v>
      </c>
      <c r="H373" s="48">
        <v>508165.59256605111</v>
      </c>
      <c r="I373" s="48">
        <v>125697.11115712236</v>
      </c>
      <c r="J373" s="48">
        <f t="shared" si="15"/>
        <v>1237208.1186535682</v>
      </c>
      <c r="L373" s="47">
        <f t="shared" si="16"/>
        <v>321938.08145582466</v>
      </c>
      <c r="M373" s="47">
        <f t="shared" si="17"/>
        <v>915270.03719774354</v>
      </c>
    </row>
    <row r="374" spans="1:13">
      <c r="A374" t="s">
        <v>314</v>
      </c>
      <c r="B374" t="s">
        <v>1620</v>
      </c>
      <c r="C374" s="49" t="s">
        <v>1321</v>
      </c>
      <c r="D374" t="s">
        <v>1320</v>
      </c>
      <c r="E374" t="s">
        <v>3214</v>
      </c>
      <c r="F374" s="48">
        <v>1293554.9781254497</v>
      </c>
      <c r="G374" s="48">
        <v>2409870.7833389179</v>
      </c>
      <c r="H374" s="48">
        <v>797246.66052918613</v>
      </c>
      <c r="I374" s="48">
        <v>864588.20734322804</v>
      </c>
      <c r="J374" s="48">
        <f t="shared" si="15"/>
        <v>5365260.6293367818</v>
      </c>
      <c r="L374" s="47">
        <f t="shared" si="16"/>
        <v>3274458.990682146</v>
      </c>
      <c r="M374" s="47">
        <f t="shared" si="17"/>
        <v>2090801.6386546358</v>
      </c>
    </row>
    <row r="375" spans="1:13">
      <c r="A375" t="s">
        <v>314</v>
      </c>
      <c r="B375" t="s">
        <v>1620</v>
      </c>
      <c r="C375" s="49" t="s">
        <v>935</v>
      </c>
      <c r="D375" t="s">
        <v>934</v>
      </c>
      <c r="E375" t="s">
        <v>3213</v>
      </c>
      <c r="F375" s="48">
        <v>84777.17287809003</v>
      </c>
      <c r="G375" s="48">
        <v>22474.482739990253</v>
      </c>
      <c r="H375" s="48">
        <v>28187.913492292846</v>
      </c>
      <c r="I375" s="48">
        <v>23794.227052776314</v>
      </c>
      <c r="J375" s="48">
        <f t="shared" si="15"/>
        <v>159233.79616314944</v>
      </c>
      <c r="L375" s="47">
        <f t="shared" si="16"/>
        <v>46268.709792766567</v>
      </c>
      <c r="M375" s="47">
        <f t="shared" si="17"/>
        <v>112965.08637038288</v>
      </c>
    </row>
    <row r="376" spans="1:13">
      <c r="A376" t="s">
        <v>314</v>
      </c>
      <c r="B376" t="s">
        <v>1620</v>
      </c>
      <c r="C376" s="49" t="s">
        <v>917</v>
      </c>
      <c r="D376" t="s">
        <v>916</v>
      </c>
      <c r="E376" t="s">
        <v>3212</v>
      </c>
      <c r="F376" s="48">
        <v>24250.976394748588</v>
      </c>
      <c r="G376" s="48">
        <v>151.22043986338531</v>
      </c>
      <c r="H376" s="48">
        <v>30663.555904615678</v>
      </c>
      <c r="I376" s="48">
        <v>395.76544177560061</v>
      </c>
      <c r="J376" s="48">
        <f t="shared" si="15"/>
        <v>55461.518181003252</v>
      </c>
      <c r="L376" s="47">
        <f t="shared" si="16"/>
        <v>546.98588163898592</v>
      </c>
      <c r="M376" s="47">
        <f t="shared" si="17"/>
        <v>54914.532299364262</v>
      </c>
    </row>
    <row r="377" spans="1:13">
      <c r="A377" t="s">
        <v>314</v>
      </c>
      <c r="B377" t="s">
        <v>1620</v>
      </c>
      <c r="C377" s="49" t="s">
        <v>142</v>
      </c>
      <c r="D377" t="s">
        <v>141</v>
      </c>
      <c r="E377" t="s">
        <v>3211</v>
      </c>
      <c r="F377" s="48">
        <v>394055.43489769479</v>
      </c>
      <c r="G377" s="48">
        <v>98.752682798682727</v>
      </c>
      <c r="H377" s="48">
        <v>240661.77259761569</v>
      </c>
      <c r="I377" s="48">
        <v>76212.002319741136</v>
      </c>
      <c r="J377" s="48">
        <f t="shared" si="15"/>
        <v>711027.9624978503</v>
      </c>
      <c r="L377" s="47">
        <f t="shared" si="16"/>
        <v>76310.755002539823</v>
      </c>
      <c r="M377" s="47">
        <f t="shared" si="17"/>
        <v>634717.20749531046</v>
      </c>
    </row>
    <row r="378" spans="1:13">
      <c r="A378" t="s">
        <v>314</v>
      </c>
      <c r="B378" t="s">
        <v>1620</v>
      </c>
      <c r="C378" s="49" t="s">
        <v>1141</v>
      </c>
      <c r="D378" t="s">
        <v>1140</v>
      </c>
      <c r="E378" t="s">
        <v>3210</v>
      </c>
      <c r="F378" s="48">
        <v>1364135.3979498653</v>
      </c>
      <c r="G378" s="48">
        <v>2253858.2432200792</v>
      </c>
      <c r="H378" s="48">
        <v>776852.79934872338</v>
      </c>
      <c r="I378" s="48">
        <v>1924031.4728813269</v>
      </c>
      <c r="J378" s="48">
        <f t="shared" si="15"/>
        <v>6318877.9133999944</v>
      </c>
      <c r="L378" s="47">
        <f t="shared" si="16"/>
        <v>4177889.7161014061</v>
      </c>
      <c r="M378" s="47">
        <f t="shared" si="17"/>
        <v>2140988.1972985887</v>
      </c>
    </row>
    <row r="379" spans="1:13">
      <c r="A379" t="s">
        <v>314</v>
      </c>
      <c r="B379" t="s">
        <v>1620</v>
      </c>
      <c r="C379" s="49" t="s">
        <v>157</v>
      </c>
      <c r="D379" t="s">
        <v>156</v>
      </c>
      <c r="E379" t="s">
        <v>3209</v>
      </c>
      <c r="F379" s="48">
        <v>583828.53704175423</v>
      </c>
      <c r="G379" s="48">
        <v>153108.8080558338</v>
      </c>
      <c r="H379" s="48">
        <v>162418.58079750824</v>
      </c>
      <c r="I379" s="48">
        <v>223176.9149213307</v>
      </c>
      <c r="J379" s="48">
        <f t="shared" si="15"/>
        <v>1122532.840816427</v>
      </c>
      <c r="L379" s="47">
        <f t="shared" si="16"/>
        <v>376285.72297716449</v>
      </c>
      <c r="M379" s="47">
        <f t="shared" si="17"/>
        <v>746247.11783926247</v>
      </c>
    </row>
    <row r="380" spans="1:13">
      <c r="A380" t="s">
        <v>314</v>
      </c>
      <c r="B380" t="s">
        <v>1771</v>
      </c>
      <c r="C380" s="49" t="s">
        <v>1784</v>
      </c>
      <c r="D380" t="s">
        <v>1782</v>
      </c>
      <c r="E380" t="s">
        <v>3208</v>
      </c>
      <c r="F380" s="48">
        <v>705623.8059892942</v>
      </c>
      <c r="G380" s="48">
        <v>0</v>
      </c>
      <c r="H380" s="48">
        <v>2951148.6388715901</v>
      </c>
      <c r="I380" s="48">
        <v>279868.54017144925</v>
      </c>
      <c r="J380" s="48">
        <f t="shared" si="15"/>
        <v>3936640.9850323335</v>
      </c>
      <c r="L380" s="47">
        <f t="shared" si="16"/>
        <v>279868.54017144925</v>
      </c>
      <c r="M380" s="47">
        <f t="shared" si="17"/>
        <v>3656772.4448608845</v>
      </c>
    </row>
    <row r="381" spans="1:13">
      <c r="A381" t="s">
        <v>231</v>
      </c>
      <c r="B381" t="s">
        <v>3066</v>
      </c>
      <c r="C381" s="49" t="s">
        <v>1240</v>
      </c>
      <c r="D381" t="s">
        <v>1239</v>
      </c>
      <c r="E381" t="s">
        <v>3207</v>
      </c>
      <c r="F381" s="48">
        <v>1362.2693928261269</v>
      </c>
      <c r="G381" s="48">
        <v>772061.43278990849</v>
      </c>
      <c r="H381" s="48">
        <v>0</v>
      </c>
      <c r="I381" s="48">
        <v>0</v>
      </c>
      <c r="J381" s="48">
        <f t="shared" si="15"/>
        <v>773423.70218273462</v>
      </c>
      <c r="L381" s="47">
        <f t="shared" si="16"/>
        <v>772061.43278990849</v>
      </c>
      <c r="M381" s="47">
        <f t="shared" si="17"/>
        <v>1362.2693928261269</v>
      </c>
    </row>
    <row r="382" spans="1:13">
      <c r="A382" t="s">
        <v>231</v>
      </c>
      <c r="B382" t="s">
        <v>3066</v>
      </c>
      <c r="C382" s="49" t="s">
        <v>1330</v>
      </c>
      <c r="D382" t="s">
        <v>1329</v>
      </c>
      <c r="E382" t="s">
        <v>3206</v>
      </c>
      <c r="F382" s="48">
        <v>0</v>
      </c>
      <c r="G382" s="48">
        <v>654858.49251594965</v>
      </c>
      <c r="H382" s="48">
        <v>0</v>
      </c>
      <c r="I382" s="48">
        <v>0</v>
      </c>
      <c r="J382" s="48">
        <f t="shared" si="15"/>
        <v>654858.49251594965</v>
      </c>
      <c r="L382" s="47">
        <f t="shared" si="16"/>
        <v>654858.49251594965</v>
      </c>
      <c r="M382" s="47">
        <f t="shared" si="17"/>
        <v>0</v>
      </c>
    </row>
    <row r="383" spans="1:13">
      <c r="A383" t="s">
        <v>231</v>
      </c>
      <c r="B383" t="s">
        <v>3066</v>
      </c>
      <c r="C383" s="49" t="s">
        <v>1333</v>
      </c>
      <c r="D383" t="s">
        <v>1332</v>
      </c>
      <c r="E383" t="s">
        <v>3205</v>
      </c>
      <c r="F383" s="48">
        <v>42017.575908178769</v>
      </c>
      <c r="G383" s="48">
        <v>1165787.6261463412</v>
      </c>
      <c r="H383" s="48">
        <v>0</v>
      </c>
      <c r="I383" s="48">
        <v>0</v>
      </c>
      <c r="J383" s="48">
        <f t="shared" si="15"/>
        <v>1207805.2020545199</v>
      </c>
      <c r="L383" s="47">
        <f t="shared" si="16"/>
        <v>1165787.6261463412</v>
      </c>
      <c r="M383" s="47">
        <f t="shared" si="17"/>
        <v>42017.575908178769</v>
      </c>
    </row>
    <row r="384" spans="1:13">
      <c r="A384" t="s">
        <v>231</v>
      </c>
      <c r="B384" t="s">
        <v>3066</v>
      </c>
      <c r="C384" s="49" t="s">
        <v>1315</v>
      </c>
      <c r="D384" t="s">
        <v>1314</v>
      </c>
      <c r="E384" t="s">
        <v>3204</v>
      </c>
      <c r="F384" s="48">
        <v>16104.787219732159</v>
      </c>
      <c r="G384" s="48">
        <v>767267.37448296265</v>
      </c>
      <c r="H384" s="48">
        <v>0</v>
      </c>
      <c r="I384" s="48">
        <v>0</v>
      </c>
      <c r="J384" s="48">
        <f t="shared" si="15"/>
        <v>783372.16170269484</v>
      </c>
      <c r="L384" s="47">
        <f t="shared" si="16"/>
        <v>767267.37448296265</v>
      </c>
      <c r="M384" s="47">
        <f t="shared" si="17"/>
        <v>16104.787219732159</v>
      </c>
    </row>
    <row r="385" spans="1:13">
      <c r="A385" t="s">
        <v>231</v>
      </c>
      <c r="B385" t="s">
        <v>3066</v>
      </c>
      <c r="C385" s="49" t="s">
        <v>3203</v>
      </c>
      <c r="D385" t="e">
        <v>#N/A</v>
      </c>
      <c r="E385" t="s">
        <v>3202</v>
      </c>
      <c r="F385" s="48">
        <v>0</v>
      </c>
      <c r="G385" s="48">
        <v>0</v>
      </c>
      <c r="H385" s="48">
        <v>0</v>
      </c>
      <c r="I385" s="48">
        <v>0</v>
      </c>
      <c r="J385" s="48">
        <f t="shared" si="15"/>
        <v>0</v>
      </c>
      <c r="L385" s="47">
        <f t="shared" si="16"/>
        <v>0</v>
      </c>
      <c r="M385" s="47">
        <f t="shared" si="17"/>
        <v>0</v>
      </c>
    </row>
    <row r="386" spans="1:13">
      <c r="A386" t="s">
        <v>231</v>
      </c>
      <c r="B386" t="s">
        <v>1662</v>
      </c>
      <c r="C386" s="49" t="s">
        <v>902</v>
      </c>
      <c r="D386" t="s">
        <v>901</v>
      </c>
      <c r="E386" t="s">
        <v>3201</v>
      </c>
      <c r="F386" s="48">
        <v>2433782.3518824968</v>
      </c>
      <c r="G386" s="48">
        <v>3269156.101637044</v>
      </c>
      <c r="H386" s="48">
        <v>587097.91862566106</v>
      </c>
      <c r="I386" s="48">
        <v>1482675.3254975928</v>
      </c>
      <c r="J386" s="48">
        <f t="shared" si="15"/>
        <v>7772711.6976427948</v>
      </c>
      <c r="L386" s="47">
        <f t="shared" si="16"/>
        <v>4751831.4271346368</v>
      </c>
      <c r="M386" s="47">
        <f t="shared" si="17"/>
        <v>3020880.270508158</v>
      </c>
    </row>
    <row r="387" spans="1:13">
      <c r="A387" t="s">
        <v>231</v>
      </c>
      <c r="B387" t="s">
        <v>226</v>
      </c>
      <c r="C387" s="49" t="s">
        <v>469</v>
      </c>
      <c r="D387" t="s">
        <v>468</v>
      </c>
      <c r="E387" t="s">
        <v>1787</v>
      </c>
      <c r="F387" s="48">
        <v>2256478.4093029541</v>
      </c>
      <c r="G387" s="48">
        <v>4735431.2495791465</v>
      </c>
      <c r="H387" s="48">
        <v>1462473.4537512555</v>
      </c>
      <c r="I387" s="48">
        <v>5636803.266223697</v>
      </c>
      <c r="J387" s="48">
        <f t="shared" ref="J387:J450" si="18">SUM(F387:I387)</f>
        <v>14091186.378857052</v>
      </c>
      <c r="L387" s="47">
        <f t="shared" ref="L387:L450" si="19">G387+I387</f>
        <v>10372234.515802843</v>
      </c>
      <c r="M387" s="47">
        <f t="shared" ref="M387:M450" si="20">F387+H387</f>
        <v>3718951.8630542094</v>
      </c>
    </row>
    <row r="388" spans="1:13">
      <c r="A388" t="s">
        <v>231</v>
      </c>
      <c r="B388" t="s">
        <v>226</v>
      </c>
      <c r="C388" s="49" t="s">
        <v>3200</v>
      </c>
      <c r="D388" t="e">
        <v>#N/A</v>
      </c>
      <c r="E388" t="s">
        <v>3199</v>
      </c>
      <c r="F388" s="48">
        <v>0</v>
      </c>
      <c r="G388" s="48">
        <v>0</v>
      </c>
      <c r="H388" s="48">
        <v>0</v>
      </c>
      <c r="I388" s="48">
        <v>0</v>
      </c>
      <c r="J388" s="48">
        <f t="shared" si="18"/>
        <v>0</v>
      </c>
      <c r="L388" s="47">
        <f t="shared" si="19"/>
        <v>0</v>
      </c>
      <c r="M388" s="47">
        <f t="shared" si="20"/>
        <v>0</v>
      </c>
    </row>
    <row r="389" spans="1:13">
      <c r="A389" t="s">
        <v>231</v>
      </c>
      <c r="B389" t="s">
        <v>226</v>
      </c>
      <c r="C389" s="49" t="s">
        <v>1013</v>
      </c>
      <c r="D389" t="s">
        <v>1012</v>
      </c>
      <c r="E389" t="s">
        <v>2000</v>
      </c>
      <c r="F389" s="48">
        <v>728009.52984020161</v>
      </c>
      <c r="G389" s="48">
        <v>1610158.4879245053</v>
      </c>
      <c r="H389" s="48">
        <v>300738.47418139782</v>
      </c>
      <c r="I389" s="48">
        <v>554232.43394470029</v>
      </c>
      <c r="J389" s="48">
        <f t="shared" si="18"/>
        <v>3193138.9258908052</v>
      </c>
      <c r="L389" s="47">
        <f t="shared" si="19"/>
        <v>2164390.9218692053</v>
      </c>
      <c r="M389" s="47">
        <f t="shared" si="20"/>
        <v>1028748.0040215994</v>
      </c>
    </row>
    <row r="390" spans="1:13">
      <c r="A390" t="s">
        <v>231</v>
      </c>
      <c r="B390" t="s">
        <v>226</v>
      </c>
      <c r="C390" s="49" t="s">
        <v>2027</v>
      </c>
      <c r="D390" t="s">
        <v>2025</v>
      </c>
      <c r="E390" t="s">
        <v>2024</v>
      </c>
      <c r="F390" s="48">
        <v>0</v>
      </c>
      <c r="G390" s="48">
        <v>0</v>
      </c>
      <c r="H390" s="48">
        <v>0</v>
      </c>
      <c r="I390" s="48">
        <v>0</v>
      </c>
      <c r="J390" s="48">
        <f t="shared" si="18"/>
        <v>0</v>
      </c>
      <c r="L390" s="47">
        <f t="shared" si="19"/>
        <v>0</v>
      </c>
      <c r="M390" s="47">
        <f t="shared" si="20"/>
        <v>0</v>
      </c>
    </row>
    <row r="391" spans="1:13">
      <c r="A391" t="s">
        <v>231</v>
      </c>
      <c r="B391" t="s">
        <v>226</v>
      </c>
      <c r="C391" s="49" t="s">
        <v>758</v>
      </c>
      <c r="D391" t="s">
        <v>757</v>
      </c>
      <c r="E391" t="s">
        <v>2287</v>
      </c>
      <c r="F391" s="48">
        <v>2864327.660776834</v>
      </c>
      <c r="G391" s="48">
        <v>7120067.3380565848</v>
      </c>
      <c r="H391" s="48">
        <v>2415209.1852137437</v>
      </c>
      <c r="I391" s="48">
        <v>4418751.4939069897</v>
      </c>
      <c r="J391" s="48">
        <f t="shared" si="18"/>
        <v>16818355.677954152</v>
      </c>
      <c r="L391" s="47">
        <f t="shared" si="19"/>
        <v>11538818.831963575</v>
      </c>
      <c r="M391" s="47">
        <f t="shared" si="20"/>
        <v>5279536.8459905777</v>
      </c>
    </row>
    <row r="392" spans="1:13">
      <c r="A392" t="s">
        <v>231</v>
      </c>
      <c r="B392" t="s">
        <v>226</v>
      </c>
      <c r="C392" s="49" t="s">
        <v>83</v>
      </c>
      <c r="D392" t="s">
        <v>82</v>
      </c>
      <c r="E392" t="s">
        <v>3198</v>
      </c>
      <c r="F392" s="48">
        <v>0</v>
      </c>
      <c r="G392" s="48">
        <v>0</v>
      </c>
      <c r="H392" s="48">
        <v>0</v>
      </c>
      <c r="I392" s="48">
        <v>0</v>
      </c>
      <c r="J392" s="48">
        <f t="shared" si="18"/>
        <v>0</v>
      </c>
      <c r="L392" s="47">
        <f t="shared" si="19"/>
        <v>0</v>
      </c>
      <c r="M392" s="47">
        <f t="shared" si="20"/>
        <v>0</v>
      </c>
    </row>
    <row r="393" spans="1:13">
      <c r="A393" t="s">
        <v>231</v>
      </c>
      <c r="B393" t="s">
        <v>226</v>
      </c>
      <c r="C393" s="49" t="s">
        <v>1475</v>
      </c>
      <c r="D393" t="s">
        <v>1474</v>
      </c>
      <c r="E393" t="s">
        <v>3197</v>
      </c>
      <c r="F393" s="48">
        <v>0</v>
      </c>
      <c r="G393" s="48">
        <v>11757.44384890457</v>
      </c>
      <c r="H393" s="48">
        <v>0</v>
      </c>
      <c r="I393" s="48">
        <v>457518.4164730254</v>
      </c>
      <c r="J393" s="48">
        <f t="shared" si="18"/>
        <v>469275.86032192997</v>
      </c>
      <c r="L393" s="47">
        <f t="shared" si="19"/>
        <v>469275.86032192997</v>
      </c>
      <c r="M393" s="47">
        <f t="shared" si="20"/>
        <v>0</v>
      </c>
    </row>
    <row r="394" spans="1:13">
      <c r="A394" t="s">
        <v>231</v>
      </c>
      <c r="B394" t="s">
        <v>226</v>
      </c>
      <c r="C394" s="49" t="s">
        <v>203</v>
      </c>
      <c r="D394" t="s">
        <v>202</v>
      </c>
      <c r="E394" t="s">
        <v>3196</v>
      </c>
      <c r="F394" s="48">
        <v>247968.43472771533</v>
      </c>
      <c r="G394" s="48">
        <v>23335.739315612351</v>
      </c>
      <c r="H394" s="48">
        <v>90530.937334340881</v>
      </c>
      <c r="I394" s="48">
        <v>42598.380173322934</v>
      </c>
      <c r="J394" s="48">
        <f t="shared" si="18"/>
        <v>404433.49155099149</v>
      </c>
      <c r="L394" s="47">
        <f t="shared" si="19"/>
        <v>65934.119488935277</v>
      </c>
      <c r="M394" s="47">
        <f t="shared" si="20"/>
        <v>338499.37206205621</v>
      </c>
    </row>
    <row r="395" spans="1:13">
      <c r="A395" t="s">
        <v>231</v>
      </c>
      <c r="B395" t="s">
        <v>226</v>
      </c>
      <c r="C395" s="49" t="s">
        <v>1433</v>
      </c>
      <c r="D395" t="s">
        <v>1432</v>
      </c>
      <c r="E395" t="s">
        <v>1434</v>
      </c>
      <c r="F395" s="48">
        <v>0</v>
      </c>
      <c r="G395" s="48">
        <v>0</v>
      </c>
      <c r="H395" s="48">
        <v>0</v>
      </c>
      <c r="I395" s="48">
        <v>0</v>
      </c>
      <c r="J395" s="48">
        <f t="shared" si="18"/>
        <v>0</v>
      </c>
      <c r="L395" s="47">
        <f t="shared" si="19"/>
        <v>0</v>
      </c>
      <c r="M395" s="47">
        <f t="shared" si="20"/>
        <v>0</v>
      </c>
    </row>
    <row r="396" spans="1:13">
      <c r="A396" t="s">
        <v>231</v>
      </c>
      <c r="B396" t="s">
        <v>226</v>
      </c>
      <c r="C396" s="49" t="s">
        <v>229</v>
      </c>
      <c r="D396" t="s">
        <v>228</v>
      </c>
      <c r="E396" t="s">
        <v>3195</v>
      </c>
      <c r="F396" s="48">
        <v>0</v>
      </c>
      <c r="G396" s="48">
        <v>0</v>
      </c>
      <c r="H396" s="48">
        <v>0</v>
      </c>
      <c r="I396" s="48">
        <v>0</v>
      </c>
      <c r="J396" s="48">
        <f t="shared" si="18"/>
        <v>0</v>
      </c>
      <c r="L396" s="47">
        <f t="shared" si="19"/>
        <v>0</v>
      </c>
      <c r="M396" s="47">
        <f t="shared" si="20"/>
        <v>0</v>
      </c>
    </row>
    <row r="397" spans="1:13">
      <c r="A397" t="s">
        <v>231</v>
      </c>
      <c r="B397" t="s">
        <v>226</v>
      </c>
      <c r="C397" s="49" t="s">
        <v>959</v>
      </c>
      <c r="D397" t="s">
        <v>958</v>
      </c>
      <c r="E397" t="s">
        <v>3194</v>
      </c>
      <c r="F397" s="48">
        <v>1177846.9322107637</v>
      </c>
      <c r="G397" s="48">
        <v>8264218.4024697775</v>
      </c>
      <c r="H397" s="48">
        <v>236177.35160947629</v>
      </c>
      <c r="I397" s="48">
        <v>610173.19439315132</v>
      </c>
      <c r="J397" s="48">
        <f t="shared" si="18"/>
        <v>10288415.880683167</v>
      </c>
      <c r="L397" s="47">
        <f t="shared" si="19"/>
        <v>8874391.5968629289</v>
      </c>
      <c r="M397" s="47">
        <f t="shared" si="20"/>
        <v>1414024.2838202401</v>
      </c>
    </row>
    <row r="398" spans="1:13">
      <c r="A398" t="s">
        <v>231</v>
      </c>
      <c r="B398" t="s">
        <v>226</v>
      </c>
      <c r="C398" s="49" t="s">
        <v>1469</v>
      </c>
      <c r="D398" t="s">
        <v>1468</v>
      </c>
      <c r="E398" t="s">
        <v>3193</v>
      </c>
      <c r="F398" s="48">
        <v>0</v>
      </c>
      <c r="G398" s="48">
        <v>68735.825578211327</v>
      </c>
      <c r="H398" s="48">
        <v>0</v>
      </c>
      <c r="I398" s="48">
        <v>519311.84233092924</v>
      </c>
      <c r="J398" s="48">
        <f t="shared" si="18"/>
        <v>588047.66790914058</v>
      </c>
      <c r="L398" s="47">
        <f t="shared" si="19"/>
        <v>588047.66790914058</v>
      </c>
      <c r="M398" s="47">
        <f t="shared" si="20"/>
        <v>0</v>
      </c>
    </row>
    <row r="399" spans="1:13">
      <c r="A399" t="s">
        <v>231</v>
      </c>
      <c r="B399" t="s">
        <v>226</v>
      </c>
      <c r="C399" s="49" t="s">
        <v>503</v>
      </c>
      <c r="D399" t="s">
        <v>502</v>
      </c>
      <c r="E399" t="s">
        <v>2668</v>
      </c>
      <c r="F399" s="48">
        <v>887735.23756744852</v>
      </c>
      <c r="G399" s="48">
        <v>2358075.7354983641</v>
      </c>
      <c r="H399" s="48">
        <v>319081.52047933865</v>
      </c>
      <c r="I399" s="48">
        <v>836322.56209962198</v>
      </c>
      <c r="J399" s="48">
        <f t="shared" si="18"/>
        <v>4401215.0556447729</v>
      </c>
      <c r="L399" s="47">
        <f t="shared" si="19"/>
        <v>3194398.2975979862</v>
      </c>
      <c r="M399" s="47">
        <f t="shared" si="20"/>
        <v>1206816.7580467872</v>
      </c>
    </row>
    <row r="400" spans="1:13">
      <c r="A400" t="s">
        <v>231</v>
      </c>
      <c r="B400" t="s">
        <v>226</v>
      </c>
      <c r="C400" s="49" t="s">
        <v>1955</v>
      </c>
      <c r="D400" t="s">
        <v>1701</v>
      </c>
      <c r="E400" t="s">
        <v>1953</v>
      </c>
      <c r="F400" s="48">
        <v>1602108.0122837254</v>
      </c>
      <c r="G400" s="48">
        <v>2796810.0462409509</v>
      </c>
      <c r="H400" s="48">
        <v>1242394.4278017061</v>
      </c>
      <c r="I400" s="48">
        <v>2748042.8511281968</v>
      </c>
      <c r="J400" s="48">
        <f t="shared" si="18"/>
        <v>8389355.3374545798</v>
      </c>
      <c r="L400" s="47">
        <f t="shared" si="19"/>
        <v>5544852.8973691482</v>
      </c>
      <c r="M400" s="47">
        <f t="shared" si="20"/>
        <v>2844502.4400854316</v>
      </c>
    </row>
    <row r="401" spans="1:13">
      <c r="A401" t="s">
        <v>231</v>
      </c>
      <c r="B401" t="s">
        <v>226</v>
      </c>
      <c r="C401" s="49" t="s">
        <v>662</v>
      </c>
      <c r="D401" t="s">
        <v>661</v>
      </c>
      <c r="E401" t="s">
        <v>3192</v>
      </c>
      <c r="F401" s="48">
        <v>0</v>
      </c>
      <c r="G401" s="48">
        <v>0</v>
      </c>
      <c r="H401" s="48">
        <v>0</v>
      </c>
      <c r="I401" s="48">
        <v>0</v>
      </c>
      <c r="J401" s="48">
        <f t="shared" si="18"/>
        <v>0</v>
      </c>
      <c r="L401" s="47">
        <f t="shared" si="19"/>
        <v>0</v>
      </c>
      <c r="M401" s="47">
        <f t="shared" si="20"/>
        <v>0</v>
      </c>
    </row>
    <row r="402" spans="1:13">
      <c r="A402" t="s">
        <v>231</v>
      </c>
      <c r="B402" t="s">
        <v>1529</v>
      </c>
      <c r="C402" s="49" t="s">
        <v>992</v>
      </c>
      <c r="D402" t="s">
        <v>991</v>
      </c>
      <c r="E402" t="s">
        <v>3191</v>
      </c>
      <c r="F402" s="48">
        <v>0</v>
      </c>
      <c r="G402" s="48">
        <v>44325.029418999213</v>
      </c>
      <c r="H402" s="48">
        <v>0</v>
      </c>
      <c r="I402" s="48">
        <v>35086.653468303506</v>
      </c>
      <c r="J402" s="48">
        <f t="shared" si="18"/>
        <v>79411.682887302712</v>
      </c>
      <c r="L402" s="47">
        <f t="shared" si="19"/>
        <v>79411.682887302712</v>
      </c>
      <c r="M402" s="47">
        <f t="shared" si="20"/>
        <v>0</v>
      </c>
    </row>
    <row r="403" spans="1:13">
      <c r="A403" t="s">
        <v>231</v>
      </c>
      <c r="B403" t="s">
        <v>1529</v>
      </c>
      <c r="C403" s="49" t="s">
        <v>352</v>
      </c>
      <c r="D403" t="s">
        <v>351</v>
      </c>
      <c r="E403" t="s">
        <v>3190</v>
      </c>
      <c r="F403" s="48">
        <v>67208.210366401981</v>
      </c>
      <c r="G403" s="48">
        <v>4438.5684604342732</v>
      </c>
      <c r="H403" s="48">
        <v>25453.320464225093</v>
      </c>
      <c r="I403" s="48">
        <v>7194.9676942500955</v>
      </c>
      <c r="J403" s="48">
        <f t="shared" si="18"/>
        <v>104295.06698531144</v>
      </c>
      <c r="L403" s="47">
        <f t="shared" si="19"/>
        <v>11633.536154684369</v>
      </c>
      <c r="M403" s="47">
        <f t="shared" si="20"/>
        <v>92661.530830627074</v>
      </c>
    </row>
    <row r="404" spans="1:13">
      <c r="A404" t="s">
        <v>231</v>
      </c>
      <c r="B404" t="s">
        <v>1529</v>
      </c>
      <c r="C404" s="49" t="s">
        <v>3189</v>
      </c>
      <c r="D404" t="e">
        <v>#N/A</v>
      </c>
      <c r="E404" t="s">
        <v>1994</v>
      </c>
      <c r="F404" s="48">
        <v>0</v>
      </c>
      <c r="G404" s="48">
        <v>0</v>
      </c>
      <c r="H404" s="48">
        <v>0</v>
      </c>
      <c r="I404" s="48">
        <v>0</v>
      </c>
      <c r="J404" s="48">
        <f t="shared" si="18"/>
        <v>0</v>
      </c>
      <c r="L404" s="47">
        <f t="shared" si="19"/>
        <v>0</v>
      </c>
      <c r="M404" s="47">
        <f t="shared" si="20"/>
        <v>0</v>
      </c>
    </row>
    <row r="405" spans="1:13">
      <c r="A405" t="s">
        <v>231</v>
      </c>
      <c r="B405" t="s">
        <v>1529</v>
      </c>
      <c r="C405" s="49" t="s">
        <v>346</v>
      </c>
      <c r="D405" t="s">
        <v>345</v>
      </c>
      <c r="E405" t="s">
        <v>3188</v>
      </c>
      <c r="F405" s="48">
        <v>5979.4595258557893</v>
      </c>
      <c r="G405" s="48">
        <v>58899.02867447475</v>
      </c>
      <c r="H405" s="48">
        <v>396.38639735954456</v>
      </c>
      <c r="I405" s="48">
        <v>11073.140310083634</v>
      </c>
      <c r="J405" s="48">
        <f t="shared" si="18"/>
        <v>76348.014907773715</v>
      </c>
      <c r="L405" s="47">
        <f t="shared" si="19"/>
        <v>69972.16898455839</v>
      </c>
      <c r="M405" s="47">
        <f t="shared" si="20"/>
        <v>6375.8459232153336</v>
      </c>
    </row>
    <row r="406" spans="1:13">
      <c r="A406" t="s">
        <v>231</v>
      </c>
      <c r="B406" t="s">
        <v>1529</v>
      </c>
      <c r="C406" s="49" t="s">
        <v>116</v>
      </c>
      <c r="D406" t="s">
        <v>115</v>
      </c>
      <c r="E406" t="s">
        <v>3187</v>
      </c>
      <c r="F406" s="48">
        <v>970527.81653804146</v>
      </c>
      <c r="G406" s="48">
        <v>930109.97607361584</v>
      </c>
      <c r="H406" s="48">
        <v>161735.44221844545</v>
      </c>
      <c r="I406" s="48">
        <v>72639.343452997957</v>
      </c>
      <c r="J406" s="48">
        <f t="shared" si="18"/>
        <v>2135012.5782831004</v>
      </c>
      <c r="L406" s="47">
        <f t="shared" si="19"/>
        <v>1002749.3195266138</v>
      </c>
      <c r="M406" s="47">
        <f t="shared" si="20"/>
        <v>1132263.2587564869</v>
      </c>
    </row>
    <row r="407" spans="1:13">
      <c r="A407" t="s">
        <v>231</v>
      </c>
      <c r="B407" t="s">
        <v>1529</v>
      </c>
      <c r="C407" s="49" t="s">
        <v>542</v>
      </c>
      <c r="D407" t="s">
        <v>541</v>
      </c>
      <c r="E407" t="s">
        <v>2603</v>
      </c>
      <c r="F407" s="48">
        <v>169349.11785448776</v>
      </c>
      <c r="G407" s="48">
        <v>544183.39889286878</v>
      </c>
      <c r="H407" s="48">
        <v>46019.87388851479</v>
      </c>
      <c r="I407" s="48">
        <v>48934.457708331538</v>
      </c>
      <c r="J407" s="48">
        <f t="shared" si="18"/>
        <v>808486.84834420285</v>
      </c>
      <c r="L407" s="47">
        <f t="shared" si="19"/>
        <v>593117.8566012003</v>
      </c>
      <c r="M407" s="47">
        <f t="shared" si="20"/>
        <v>215368.99174300255</v>
      </c>
    </row>
    <row r="408" spans="1:13">
      <c r="A408" t="s">
        <v>231</v>
      </c>
      <c r="B408" t="s">
        <v>1529</v>
      </c>
      <c r="C408" s="49" t="s">
        <v>1415</v>
      </c>
      <c r="D408" t="s">
        <v>1414</v>
      </c>
      <c r="E408" t="s">
        <v>3186</v>
      </c>
      <c r="F408" s="48">
        <v>1008000.0479531137</v>
      </c>
      <c r="G408" s="48">
        <v>717136.43592118495</v>
      </c>
      <c r="H408" s="48">
        <v>227550.88478413865</v>
      </c>
      <c r="I408" s="48">
        <v>413835.5525235745</v>
      </c>
      <c r="J408" s="48">
        <f t="shared" si="18"/>
        <v>2366522.9211820117</v>
      </c>
      <c r="L408" s="47">
        <f t="shared" si="19"/>
        <v>1130971.9884447595</v>
      </c>
      <c r="M408" s="47">
        <f t="shared" si="20"/>
        <v>1235550.9327372522</v>
      </c>
    </row>
    <row r="409" spans="1:13">
      <c r="A409" t="s">
        <v>231</v>
      </c>
      <c r="B409" t="s">
        <v>1529</v>
      </c>
      <c r="C409" s="49" t="s">
        <v>343</v>
      </c>
      <c r="D409" t="s">
        <v>342</v>
      </c>
      <c r="E409" t="s">
        <v>3185</v>
      </c>
      <c r="F409" s="48">
        <v>168599.58525875022</v>
      </c>
      <c r="G409" s="48">
        <v>129812.63152751078</v>
      </c>
      <c r="H409" s="48">
        <v>68541.143705554015</v>
      </c>
      <c r="I409" s="48">
        <v>56850.748996213959</v>
      </c>
      <c r="J409" s="48">
        <f t="shared" si="18"/>
        <v>423804.10948802897</v>
      </c>
      <c r="L409" s="47">
        <f t="shared" si="19"/>
        <v>186663.38052372474</v>
      </c>
      <c r="M409" s="47">
        <f t="shared" si="20"/>
        <v>237140.72896430423</v>
      </c>
    </row>
    <row r="410" spans="1:13">
      <c r="A410" t="s">
        <v>231</v>
      </c>
      <c r="B410" t="s">
        <v>1529</v>
      </c>
      <c r="C410" s="49" t="s">
        <v>722</v>
      </c>
      <c r="D410" t="s">
        <v>721</v>
      </c>
      <c r="E410" t="s">
        <v>3184</v>
      </c>
      <c r="F410" s="48">
        <v>479920.22695646377</v>
      </c>
      <c r="G410" s="48">
        <v>273924.087584569</v>
      </c>
      <c r="H410" s="48">
        <v>116810.32981798904</v>
      </c>
      <c r="I410" s="48">
        <v>53054.916287365959</v>
      </c>
      <c r="J410" s="48">
        <f t="shared" si="18"/>
        <v>923709.56064638775</v>
      </c>
      <c r="L410" s="47">
        <f t="shared" si="19"/>
        <v>326979.00387193495</v>
      </c>
      <c r="M410" s="47">
        <f t="shared" si="20"/>
        <v>596730.55677445279</v>
      </c>
    </row>
    <row r="411" spans="1:13">
      <c r="A411" t="s">
        <v>231</v>
      </c>
      <c r="B411" t="s">
        <v>1529</v>
      </c>
      <c r="C411" s="49" t="s">
        <v>989</v>
      </c>
      <c r="D411" t="s">
        <v>988</v>
      </c>
      <c r="E411" t="s">
        <v>3183</v>
      </c>
      <c r="F411" s="48">
        <v>0</v>
      </c>
      <c r="G411" s="48">
        <v>61693.253805902415</v>
      </c>
      <c r="H411" s="48">
        <v>0</v>
      </c>
      <c r="I411" s="48">
        <v>28373.964843202535</v>
      </c>
      <c r="J411" s="48">
        <f t="shared" si="18"/>
        <v>90067.218649104951</v>
      </c>
      <c r="L411" s="47">
        <f t="shared" si="19"/>
        <v>90067.218649104951</v>
      </c>
      <c r="M411" s="47">
        <f t="shared" si="20"/>
        <v>0</v>
      </c>
    </row>
    <row r="412" spans="1:13">
      <c r="A412" t="s">
        <v>231</v>
      </c>
      <c r="B412" t="s">
        <v>1529</v>
      </c>
      <c r="C412" s="49" t="s">
        <v>176</v>
      </c>
      <c r="D412" t="s">
        <v>175</v>
      </c>
      <c r="E412" t="s">
        <v>3182</v>
      </c>
      <c r="F412" s="48">
        <v>189244.21531222056</v>
      </c>
      <c r="G412" s="48">
        <v>19426.262308386045</v>
      </c>
      <c r="H412" s="48">
        <v>123131.98750414692</v>
      </c>
      <c r="I412" s="48">
        <v>83128.631335813101</v>
      </c>
      <c r="J412" s="48">
        <f t="shared" si="18"/>
        <v>414931.09646056662</v>
      </c>
      <c r="L412" s="47">
        <f t="shared" si="19"/>
        <v>102554.89364419915</v>
      </c>
      <c r="M412" s="47">
        <f t="shared" si="20"/>
        <v>312376.2028163675</v>
      </c>
    </row>
    <row r="413" spans="1:13">
      <c r="A413" t="s">
        <v>231</v>
      </c>
      <c r="B413" t="s">
        <v>1529</v>
      </c>
      <c r="C413" s="49" t="s">
        <v>355</v>
      </c>
      <c r="D413" t="s">
        <v>354</v>
      </c>
      <c r="E413" t="s">
        <v>3181</v>
      </c>
      <c r="F413" s="48">
        <v>183584.33082556224</v>
      </c>
      <c r="G413" s="48">
        <v>65062.367624529099</v>
      </c>
      <c r="H413" s="48">
        <v>26163.119402078086</v>
      </c>
      <c r="I413" s="48">
        <v>8557.0296247779042</v>
      </c>
      <c r="J413" s="48">
        <f t="shared" si="18"/>
        <v>283366.84747694735</v>
      </c>
      <c r="L413" s="47">
        <f t="shared" si="19"/>
        <v>73619.397249307003</v>
      </c>
      <c r="M413" s="47">
        <f t="shared" si="20"/>
        <v>209747.45022764034</v>
      </c>
    </row>
    <row r="414" spans="1:13">
      <c r="A414" t="s">
        <v>231</v>
      </c>
      <c r="B414" t="s">
        <v>1529</v>
      </c>
      <c r="C414" s="49" t="s">
        <v>1898</v>
      </c>
      <c r="D414" t="s">
        <v>1896</v>
      </c>
      <c r="E414" t="s">
        <v>3180</v>
      </c>
      <c r="F414" s="48">
        <v>0</v>
      </c>
      <c r="G414" s="48">
        <v>0</v>
      </c>
      <c r="H414" s="48">
        <v>0</v>
      </c>
      <c r="I414" s="48">
        <v>0</v>
      </c>
      <c r="J414" s="48">
        <f t="shared" si="18"/>
        <v>0</v>
      </c>
      <c r="L414" s="47">
        <f t="shared" si="19"/>
        <v>0</v>
      </c>
      <c r="M414" s="47">
        <f t="shared" si="20"/>
        <v>0</v>
      </c>
    </row>
    <row r="415" spans="1:13">
      <c r="A415" t="s">
        <v>231</v>
      </c>
      <c r="B415" t="s">
        <v>1529</v>
      </c>
      <c r="C415" s="49" t="s">
        <v>548</v>
      </c>
      <c r="D415" t="s">
        <v>547</v>
      </c>
      <c r="E415" t="s">
        <v>2597</v>
      </c>
      <c r="F415" s="48">
        <v>1128606.9309916236</v>
      </c>
      <c r="G415" s="48">
        <v>2056146.7744670147</v>
      </c>
      <c r="H415" s="48">
        <v>629826.69743536459</v>
      </c>
      <c r="I415" s="48">
        <v>1044371.0184933353</v>
      </c>
      <c r="J415" s="48">
        <f t="shared" si="18"/>
        <v>4858951.4213873381</v>
      </c>
      <c r="L415" s="47">
        <f t="shared" si="19"/>
        <v>3100517.7929603499</v>
      </c>
      <c r="M415" s="47">
        <f t="shared" si="20"/>
        <v>1758433.6284269881</v>
      </c>
    </row>
    <row r="416" spans="1:13">
      <c r="A416" t="s">
        <v>231</v>
      </c>
      <c r="B416" t="s">
        <v>1529</v>
      </c>
      <c r="C416" s="49" t="s">
        <v>1061</v>
      </c>
      <c r="D416" t="s">
        <v>1060</v>
      </c>
      <c r="E416" t="s">
        <v>3179</v>
      </c>
      <c r="F416" s="48">
        <v>1462192.4922631129</v>
      </c>
      <c r="G416" s="48">
        <v>1557667.0964226022</v>
      </c>
      <c r="H416" s="48">
        <v>475368.5342261818</v>
      </c>
      <c r="I416" s="48">
        <v>1050464.738955701</v>
      </c>
      <c r="J416" s="48">
        <f t="shared" si="18"/>
        <v>4545692.8618675983</v>
      </c>
      <c r="L416" s="47">
        <f t="shared" si="19"/>
        <v>2608131.8353783032</v>
      </c>
      <c r="M416" s="47">
        <f t="shared" si="20"/>
        <v>1937561.0264892946</v>
      </c>
    </row>
    <row r="417" spans="1:13">
      <c r="A417" t="s">
        <v>231</v>
      </c>
      <c r="B417" t="s">
        <v>1529</v>
      </c>
      <c r="C417" s="49" t="s">
        <v>1165</v>
      </c>
      <c r="D417" t="s">
        <v>1164</v>
      </c>
      <c r="E417" t="s">
        <v>1994</v>
      </c>
      <c r="F417" s="48">
        <v>577391.48053391487</v>
      </c>
      <c r="G417" s="48">
        <v>729029.01506575616</v>
      </c>
      <c r="H417" s="48">
        <v>119233.0848101476</v>
      </c>
      <c r="I417" s="48">
        <v>381656.60315617104</v>
      </c>
      <c r="J417" s="48">
        <f t="shared" si="18"/>
        <v>1807310.1835659896</v>
      </c>
      <c r="L417" s="47">
        <f t="shared" si="19"/>
        <v>1110685.6182219272</v>
      </c>
      <c r="M417" s="47">
        <f t="shared" si="20"/>
        <v>696624.56534406252</v>
      </c>
    </row>
    <row r="418" spans="1:13">
      <c r="A418" t="s">
        <v>231</v>
      </c>
      <c r="B418" t="s">
        <v>1529</v>
      </c>
      <c r="C418" s="49" t="s">
        <v>980</v>
      </c>
      <c r="D418" t="s">
        <v>979</v>
      </c>
      <c r="E418" t="s">
        <v>2058</v>
      </c>
      <c r="F418" s="48">
        <v>83163.726418971739</v>
      </c>
      <c r="G418" s="48">
        <v>9142.8167000109097</v>
      </c>
      <c r="H418" s="48">
        <v>25642.370137905658</v>
      </c>
      <c r="I418" s="48">
        <v>4461.9389452482483</v>
      </c>
      <c r="J418" s="48">
        <f t="shared" si="18"/>
        <v>122410.85220213655</v>
      </c>
      <c r="L418" s="47">
        <f t="shared" si="19"/>
        <v>13604.755645259158</v>
      </c>
      <c r="M418" s="47">
        <f t="shared" si="20"/>
        <v>108806.0965568774</v>
      </c>
    </row>
    <row r="419" spans="1:13">
      <c r="A419" t="s">
        <v>231</v>
      </c>
      <c r="B419" t="s">
        <v>1620</v>
      </c>
      <c r="C419" s="49" t="s">
        <v>836</v>
      </c>
      <c r="D419" t="s">
        <v>835</v>
      </c>
      <c r="E419" t="s">
        <v>2203</v>
      </c>
      <c r="F419" s="48">
        <v>62597.82632989432</v>
      </c>
      <c r="G419" s="48">
        <v>7345.2655791743655</v>
      </c>
      <c r="H419" s="48">
        <v>16680.178933402767</v>
      </c>
      <c r="I419" s="48">
        <v>0</v>
      </c>
      <c r="J419" s="48">
        <f t="shared" si="18"/>
        <v>86623.270842471451</v>
      </c>
      <c r="L419" s="47">
        <f t="shared" si="19"/>
        <v>7345.2655791743655</v>
      </c>
      <c r="M419" s="47">
        <f t="shared" si="20"/>
        <v>79278.005263297091</v>
      </c>
    </row>
    <row r="420" spans="1:13">
      <c r="A420" t="s">
        <v>231</v>
      </c>
      <c r="B420" t="s">
        <v>1620</v>
      </c>
      <c r="C420" s="49" t="s">
        <v>557</v>
      </c>
      <c r="D420" t="s">
        <v>556</v>
      </c>
      <c r="E420" t="s">
        <v>3178</v>
      </c>
      <c r="F420" s="48">
        <v>162292.81765159688</v>
      </c>
      <c r="G420" s="48">
        <v>0</v>
      </c>
      <c r="H420" s="48">
        <v>18204.732330399504</v>
      </c>
      <c r="I420" s="48">
        <v>16410.826745212664</v>
      </c>
      <c r="J420" s="48">
        <f t="shared" si="18"/>
        <v>196908.37672720905</v>
      </c>
      <c r="L420" s="47">
        <f t="shared" si="19"/>
        <v>16410.826745212664</v>
      </c>
      <c r="M420" s="47">
        <f t="shared" si="20"/>
        <v>180497.54998199639</v>
      </c>
    </row>
    <row r="421" spans="1:13">
      <c r="A421" t="s">
        <v>231</v>
      </c>
      <c r="B421" t="s">
        <v>1620</v>
      </c>
      <c r="C421" s="49" t="s">
        <v>1088</v>
      </c>
      <c r="D421" t="s">
        <v>1087</v>
      </c>
      <c r="E421" t="s">
        <v>3177</v>
      </c>
      <c r="F421" s="48">
        <v>75169.762639968307</v>
      </c>
      <c r="G421" s="48">
        <v>27694.177908876401</v>
      </c>
      <c r="H421" s="48">
        <v>5615.1942386480514</v>
      </c>
      <c r="I421" s="48">
        <v>375.10078541624125</v>
      </c>
      <c r="J421" s="48">
        <f t="shared" si="18"/>
        <v>108854.235572909</v>
      </c>
      <c r="L421" s="47">
        <f t="shared" si="19"/>
        <v>28069.278694292643</v>
      </c>
      <c r="M421" s="47">
        <f t="shared" si="20"/>
        <v>80784.956878616358</v>
      </c>
    </row>
    <row r="422" spans="1:13">
      <c r="A422" t="s">
        <v>231</v>
      </c>
      <c r="B422" t="s">
        <v>1620</v>
      </c>
      <c r="C422" s="49" t="s">
        <v>725</v>
      </c>
      <c r="D422" t="s">
        <v>724</v>
      </c>
      <c r="E422" t="s">
        <v>3176</v>
      </c>
      <c r="F422" s="48">
        <v>60909.718463948273</v>
      </c>
      <c r="G422" s="48">
        <v>14696.700145499613</v>
      </c>
      <c r="H422" s="48">
        <v>11491.085315153856</v>
      </c>
      <c r="I422" s="48">
        <v>618.07499506211411</v>
      </c>
      <c r="J422" s="48">
        <f t="shared" si="18"/>
        <v>87715.578919663865</v>
      </c>
      <c r="L422" s="47">
        <f t="shared" si="19"/>
        <v>15314.775140561727</v>
      </c>
      <c r="M422" s="47">
        <f t="shared" si="20"/>
        <v>72400.803779102134</v>
      </c>
    </row>
    <row r="423" spans="1:13">
      <c r="A423" t="s">
        <v>231</v>
      </c>
      <c r="B423" t="s">
        <v>1620</v>
      </c>
      <c r="C423" s="49" t="s">
        <v>1174</v>
      </c>
      <c r="D423" t="s">
        <v>1173</v>
      </c>
      <c r="E423" t="s">
        <v>3175</v>
      </c>
      <c r="F423" s="48">
        <v>1972096.167989166</v>
      </c>
      <c r="G423" s="48">
        <v>1991084.4447266955</v>
      </c>
      <c r="H423" s="48">
        <v>394106.47269774438</v>
      </c>
      <c r="I423" s="48">
        <v>311315.63705621701</v>
      </c>
      <c r="J423" s="48">
        <f t="shared" si="18"/>
        <v>4668602.7224698225</v>
      </c>
      <c r="L423" s="47">
        <f t="shared" si="19"/>
        <v>2302400.0817829124</v>
      </c>
      <c r="M423" s="47">
        <f t="shared" si="20"/>
        <v>2366202.6406869106</v>
      </c>
    </row>
    <row r="424" spans="1:13">
      <c r="A424" t="s">
        <v>231</v>
      </c>
      <c r="B424" t="s">
        <v>1620</v>
      </c>
      <c r="C424" s="49" t="s">
        <v>110</v>
      </c>
      <c r="D424" t="s">
        <v>109</v>
      </c>
      <c r="E424" t="s">
        <v>3174</v>
      </c>
      <c r="F424" s="48">
        <v>605368.05707622389</v>
      </c>
      <c r="G424" s="48">
        <v>110573.68980157355</v>
      </c>
      <c r="H424" s="48">
        <v>154581.85112376613</v>
      </c>
      <c r="I424" s="48">
        <v>44960.836406011906</v>
      </c>
      <c r="J424" s="48">
        <f t="shared" si="18"/>
        <v>915484.43440757552</v>
      </c>
      <c r="L424" s="47">
        <f t="shared" si="19"/>
        <v>155534.52620758547</v>
      </c>
      <c r="M424" s="47">
        <f t="shared" si="20"/>
        <v>759949.90819999005</v>
      </c>
    </row>
    <row r="425" spans="1:13">
      <c r="A425" t="s">
        <v>231</v>
      </c>
      <c r="B425" t="s">
        <v>1620</v>
      </c>
      <c r="C425" s="49" t="s">
        <v>740</v>
      </c>
      <c r="D425" t="s">
        <v>739</v>
      </c>
      <c r="E425" t="s">
        <v>2351</v>
      </c>
      <c r="F425" s="48">
        <v>138657.21787991497</v>
      </c>
      <c r="G425" s="48">
        <v>44753.069431309588</v>
      </c>
      <c r="H425" s="48">
        <v>126802.59916730557</v>
      </c>
      <c r="I425" s="48">
        <v>26599.994865041401</v>
      </c>
      <c r="J425" s="48">
        <f t="shared" si="18"/>
        <v>336812.88134357153</v>
      </c>
      <c r="L425" s="47">
        <f t="shared" si="19"/>
        <v>71353.064296350989</v>
      </c>
      <c r="M425" s="47">
        <f t="shared" si="20"/>
        <v>265459.81704722054</v>
      </c>
    </row>
    <row r="426" spans="1:13">
      <c r="A426" t="s">
        <v>231</v>
      </c>
      <c r="B426" t="s">
        <v>1620</v>
      </c>
      <c r="C426" s="49" t="s">
        <v>506</v>
      </c>
      <c r="D426" t="s">
        <v>505</v>
      </c>
      <c r="E426" t="s">
        <v>2659</v>
      </c>
      <c r="F426" s="48">
        <v>765797.67162950523</v>
      </c>
      <c r="G426" s="48">
        <v>1047481.8377726168</v>
      </c>
      <c r="H426" s="48">
        <v>95006.805726441191</v>
      </c>
      <c r="I426" s="48">
        <v>66766.57864610714</v>
      </c>
      <c r="J426" s="48">
        <f t="shared" si="18"/>
        <v>1975052.8937746701</v>
      </c>
      <c r="L426" s="47">
        <f t="shared" si="19"/>
        <v>1114248.416418724</v>
      </c>
      <c r="M426" s="47">
        <f t="shared" si="20"/>
        <v>860804.47735594644</v>
      </c>
    </row>
    <row r="427" spans="1:13">
      <c r="A427" t="s">
        <v>231</v>
      </c>
      <c r="B427" t="s">
        <v>1620</v>
      </c>
      <c r="C427" s="49" t="s">
        <v>752</v>
      </c>
      <c r="D427" t="s">
        <v>751</v>
      </c>
      <c r="E427" t="s">
        <v>2807</v>
      </c>
      <c r="F427" s="48">
        <v>11699.309489584688</v>
      </c>
      <c r="G427" s="48">
        <v>98981.258518220799</v>
      </c>
      <c r="H427" s="48">
        <v>3782.3747199985105</v>
      </c>
      <c r="I427" s="48">
        <v>44637.088786289671</v>
      </c>
      <c r="J427" s="48">
        <f t="shared" si="18"/>
        <v>159100.03151409366</v>
      </c>
      <c r="L427" s="47">
        <f t="shared" si="19"/>
        <v>143618.34730451048</v>
      </c>
      <c r="M427" s="47">
        <f t="shared" si="20"/>
        <v>15481.684209583198</v>
      </c>
    </row>
    <row r="428" spans="1:13">
      <c r="A428" t="s">
        <v>231</v>
      </c>
      <c r="B428" t="s">
        <v>1620</v>
      </c>
      <c r="C428" s="49" t="s">
        <v>905</v>
      </c>
      <c r="D428" t="s">
        <v>904</v>
      </c>
      <c r="E428" t="s">
        <v>3173</v>
      </c>
      <c r="F428" s="48">
        <v>22780.235283209917</v>
      </c>
      <c r="G428" s="48">
        <v>172841.29291771073</v>
      </c>
      <c r="H428" s="48">
        <v>28819.938475309478</v>
      </c>
      <c r="I428" s="48">
        <v>125477.69515798667</v>
      </c>
      <c r="J428" s="48">
        <f t="shared" si="18"/>
        <v>349919.16183421679</v>
      </c>
      <c r="L428" s="47">
        <f t="shared" si="19"/>
        <v>298318.98807569739</v>
      </c>
      <c r="M428" s="47">
        <f t="shared" si="20"/>
        <v>51600.173758519391</v>
      </c>
    </row>
    <row r="429" spans="1:13">
      <c r="A429" t="s">
        <v>231</v>
      </c>
      <c r="B429" t="s">
        <v>1620</v>
      </c>
      <c r="C429" s="49" t="s">
        <v>521</v>
      </c>
      <c r="D429" t="s">
        <v>520</v>
      </c>
      <c r="E429" t="s">
        <v>3172</v>
      </c>
      <c r="F429" s="48">
        <v>158514.7681053126</v>
      </c>
      <c r="G429" s="48">
        <v>178254.38643532593</v>
      </c>
      <c r="H429" s="48">
        <v>33042.826594510494</v>
      </c>
      <c r="I429" s="48">
        <v>51142.277716058648</v>
      </c>
      <c r="J429" s="48">
        <f t="shared" si="18"/>
        <v>420954.25885120768</v>
      </c>
      <c r="L429" s="47">
        <f t="shared" si="19"/>
        <v>229396.66415138458</v>
      </c>
      <c r="M429" s="47">
        <f t="shared" si="20"/>
        <v>191557.59469982309</v>
      </c>
    </row>
    <row r="430" spans="1:13">
      <c r="A430" t="s">
        <v>231</v>
      </c>
      <c r="B430" t="s">
        <v>1620</v>
      </c>
      <c r="C430" s="49" t="s">
        <v>941</v>
      </c>
      <c r="D430" t="s">
        <v>940</v>
      </c>
      <c r="E430" t="s">
        <v>3171</v>
      </c>
      <c r="F430" s="48">
        <v>37257.606665689273</v>
      </c>
      <c r="G430" s="48">
        <v>0</v>
      </c>
      <c r="H430" s="48">
        <v>17137.781873665695</v>
      </c>
      <c r="I430" s="48">
        <v>0</v>
      </c>
      <c r="J430" s="48">
        <f t="shared" si="18"/>
        <v>54395.388539354972</v>
      </c>
      <c r="L430" s="47">
        <f t="shared" si="19"/>
        <v>0</v>
      </c>
      <c r="M430" s="47">
        <f t="shared" si="20"/>
        <v>54395.388539354972</v>
      </c>
    </row>
    <row r="431" spans="1:13">
      <c r="A431" t="s">
        <v>231</v>
      </c>
      <c r="B431" t="s">
        <v>1620</v>
      </c>
      <c r="C431" s="49" t="s">
        <v>509</v>
      </c>
      <c r="D431" t="s">
        <v>508</v>
      </c>
      <c r="E431" t="s">
        <v>2643</v>
      </c>
      <c r="F431" s="48">
        <v>86163.341119918681</v>
      </c>
      <c r="G431" s="48">
        <v>2178.6819897830683</v>
      </c>
      <c r="H431" s="48">
        <v>39337.123376103875</v>
      </c>
      <c r="I431" s="48">
        <v>33784.305288468247</v>
      </c>
      <c r="J431" s="48">
        <f t="shared" si="18"/>
        <v>161463.45177427388</v>
      </c>
      <c r="L431" s="47">
        <f t="shared" si="19"/>
        <v>35962.987278251312</v>
      </c>
      <c r="M431" s="47">
        <f t="shared" si="20"/>
        <v>125500.46449602256</v>
      </c>
    </row>
    <row r="432" spans="1:13">
      <c r="A432" t="s">
        <v>231</v>
      </c>
      <c r="B432" t="s">
        <v>1620</v>
      </c>
      <c r="C432" s="49" t="s">
        <v>956</v>
      </c>
      <c r="D432" t="s">
        <v>955</v>
      </c>
      <c r="E432" t="s">
        <v>2078</v>
      </c>
      <c r="F432" s="48">
        <v>161609.58050927657</v>
      </c>
      <c r="G432" s="48">
        <v>197031.86853131349</v>
      </c>
      <c r="H432" s="48">
        <v>45951.695301312895</v>
      </c>
      <c r="I432" s="48">
        <v>33869.009149096491</v>
      </c>
      <c r="J432" s="48">
        <f t="shared" si="18"/>
        <v>438462.15349099948</v>
      </c>
      <c r="L432" s="47">
        <f t="shared" si="19"/>
        <v>230900.87768040999</v>
      </c>
      <c r="M432" s="47">
        <f t="shared" si="20"/>
        <v>207561.27581058946</v>
      </c>
    </row>
    <row r="433" spans="1:13">
      <c r="A433" t="s">
        <v>231</v>
      </c>
      <c r="B433" t="s">
        <v>1620</v>
      </c>
      <c r="C433" s="49" t="s">
        <v>1007</v>
      </c>
      <c r="D433" t="s">
        <v>1006</v>
      </c>
      <c r="E433" t="s">
        <v>2004</v>
      </c>
      <c r="F433" s="48">
        <v>581252.2410360279</v>
      </c>
      <c r="G433" s="48">
        <v>954601.93502364703</v>
      </c>
      <c r="H433" s="48">
        <v>184746.7959270094</v>
      </c>
      <c r="I433" s="48">
        <v>183369.54620388284</v>
      </c>
      <c r="J433" s="48">
        <f t="shared" si="18"/>
        <v>1903970.5181905671</v>
      </c>
      <c r="L433" s="47">
        <f t="shared" si="19"/>
        <v>1137971.4812275299</v>
      </c>
      <c r="M433" s="47">
        <f t="shared" si="20"/>
        <v>765999.03696303733</v>
      </c>
    </row>
    <row r="434" spans="1:13">
      <c r="A434" t="s">
        <v>231</v>
      </c>
      <c r="B434" t="s">
        <v>1620</v>
      </c>
      <c r="C434" s="49" t="s">
        <v>1892</v>
      </c>
      <c r="D434" t="s">
        <v>1890</v>
      </c>
      <c r="E434" t="s">
        <v>1889</v>
      </c>
      <c r="F434" s="48">
        <v>213409.02240960891</v>
      </c>
      <c r="G434" s="48">
        <v>0</v>
      </c>
      <c r="H434" s="48">
        <v>102410.11100311787</v>
      </c>
      <c r="I434" s="48">
        <v>33037.970901054367</v>
      </c>
      <c r="J434" s="48">
        <f t="shared" si="18"/>
        <v>348857.10431378119</v>
      </c>
      <c r="L434" s="47">
        <f t="shared" si="19"/>
        <v>33037.970901054367</v>
      </c>
      <c r="M434" s="47">
        <f t="shared" si="20"/>
        <v>315819.13341272681</v>
      </c>
    </row>
    <row r="435" spans="1:13">
      <c r="A435" t="s">
        <v>231</v>
      </c>
      <c r="B435" t="s">
        <v>1620</v>
      </c>
      <c r="C435" s="49" t="s">
        <v>1001</v>
      </c>
      <c r="D435" t="s">
        <v>1000</v>
      </c>
      <c r="E435" t="s">
        <v>3170</v>
      </c>
      <c r="F435" s="48">
        <v>37191.841967893051</v>
      </c>
      <c r="G435" s="48">
        <v>0</v>
      </c>
      <c r="H435" s="48">
        <v>2767.4390746705321</v>
      </c>
      <c r="I435" s="48">
        <v>0</v>
      </c>
      <c r="J435" s="48">
        <f t="shared" si="18"/>
        <v>39959.281042563583</v>
      </c>
      <c r="L435" s="47">
        <f t="shared" si="19"/>
        <v>0</v>
      </c>
      <c r="M435" s="47">
        <f t="shared" si="20"/>
        <v>39959.281042563583</v>
      </c>
    </row>
    <row r="436" spans="1:13">
      <c r="A436" t="s">
        <v>231</v>
      </c>
      <c r="B436" t="s">
        <v>1620</v>
      </c>
      <c r="C436" s="49" t="s">
        <v>683</v>
      </c>
      <c r="D436" t="s">
        <v>682</v>
      </c>
      <c r="E436" t="s">
        <v>3169</v>
      </c>
      <c r="F436" s="48">
        <v>139676.28254320094</v>
      </c>
      <c r="G436" s="48">
        <v>6896.1486205371557</v>
      </c>
      <c r="H436" s="48">
        <v>58302.211661991343</v>
      </c>
      <c r="I436" s="48">
        <v>10640.876278639551</v>
      </c>
      <c r="J436" s="48">
        <f t="shared" si="18"/>
        <v>215515.51910436898</v>
      </c>
      <c r="L436" s="47">
        <f t="shared" si="19"/>
        <v>17537.024899176708</v>
      </c>
      <c r="M436" s="47">
        <f t="shared" si="20"/>
        <v>197978.49420519228</v>
      </c>
    </row>
    <row r="437" spans="1:13">
      <c r="A437" t="s">
        <v>231</v>
      </c>
      <c r="B437" t="s">
        <v>1620</v>
      </c>
      <c r="C437" s="49" t="s">
        <v>629</v>
      </c>
      <c r="D437" t="s">
        <v>628</v>
      </c>
      <c r="E437" t="s">
        <v>3168</v>
      </c>
      <c r="F437" s="48">
        <v>247728.67142118342</v>
      </c>
      <c r="G437" s="48">
        <v>50367.817130358097</v>
      </c>
      <c r="H437" s="48">
        <v>129136.47002409218</v>
      </c>
      <c r="I437" s="48">
        <v>234121.73478683821</v>
      </c>
      <c r="J437" s="48">
        <f t="shared" si="18"/>
        <v>661354.69336247188</v>
      </c>
      <c r="L437" s="47">
        <f t="shared" si="19"/>
        <v>284489.55191719631</v>
      </c>
      <c r="M437" s="47">
        <f t="shared" si="20"/>
        <v>376865.14144527563</v>
      </c>
    </row>
    <row r="438" spans="1:13">
      <c r="A438" t="s">
        <v>231</v>
      </c>
      <c r="B438" t="s">
        <v>1620</v>
      </c>
      <c r="C438" s="49" t="s">
        <v>659</v>
      </c>
      <c r="D438" t="s">
        <v>658</v>
      </c>
      <c r="E438" t="s">
        <v>2503</v>
      </c>
      <c r="F438" s="48">
        <v>66259.609060111237</v>
      </c>
      <c r="G438" s="48">
        <v>0</v>
      </c>
      <c r="H438" s="48">
        <v>19322.943755350032</v>
      </c>
      <c r="I438" s="48">
        <v>156.12631993825772</v>
      </c>
      <c r="J438" s="48">
        <f t="shared" si="18"/>
        <v>85738.679135399521</v>
      </c>
      <c r="L438" s="47">
        <f t="shared" si="19"/>
        <v>156.12631993825772</v>
      </c>
      <c r="M438" s="47">
        <f t="shared" si="20"/>
        <v>85582.552815461269</v>
      </c>
    </row>
    <row r="439" spans="1:13">
      <c r="A439" t="s">
        <v>231</v>
      </c>
      <c r="B439" t="s">
        <v>1620</v>
      </c>
      <c r="C439" s="49" t="s">
        <v>596</v>
      </c>
      <c r="D439" t="s">
        <v>595</v>
      </c>
      <c r="E439" t="s">
        <v>3167</v>
      </c>
      <c r="F439" s="48">
        <v>594494.82920685527</v>
      </c>
      <c r="G439" s="48">
        <v>438760.7085411236</v>
      </c>
      <c r="H439" s="48">
        <v>173155.18959626131</v>
      </c>
      <c r="I439" s="48">
        <v>92633.91178573604</v>
      </c>
      <c r="J439" s="48">
        <f t="shared" si="18"/>
        <v>1299044.6391299763</v>
      </c>
      <c r="L439" s="47">
        <f t="shared" si="19"/>
        <v>531394.62032685964</v>
      </c>
      <c r="M439" s="47">
        <f t="shared" si="20"/>
        <v>767650.01880311663</v>
      </c>
    </row>
    <row r="440" spans="1:13">
      <c r="A440" t="s">
        <v>231</v>
      </c>
      <c r="B440" t="s">
        <v>1620</v>
      </c>
      <c r="C440" s="49" t="s">
        <v>1159</v>
      </c>
      <c r="D440" t="s">
        <v>1158</v>
      </c>
      <c r="E440" t="s">
        <v>3166</v>
      </c>
      <c r="F440" s="48">
        <v>24228.32390199395</v>
      </c>
      <c r="G440" s="48">
        <v>64.242308578181991</v>
      </c>
      <c r="H440" s="48">
        <v>3632.6165470135866</v>
      </c>
      <c r="I440" s="48">
        <v>112.39992214991113</v>
      </c>
      <c r="J440" s="48">
        <f t="shared" si="18"/>
        <v>28037.582679735628</v>
      </c>
      <c r="L440" s="47">
        <f t="shared" si="19"/>
        <v>176.64223072809312</v>
      </c>
      <c r="M440" s="47">
        <f t="shared" si="20"/>
        <v>27860.940449007536</v>
      </c>
    </row>
    <row r="441" spans="1:13">
      <c r="A441" t="s">
        <v>231</v>
      </c>
      <c r="B441" t="s">
        <v>1620</v>
      </c>
      <c r="C441" s="49" t="s">
        <v>2350</v>
      </c>
      <c r="D441" t="s">
        <v>2348</v>
      </c>
      <c r="E441" t="s">
        <v>3165</v>
      </c>
      <c r="F441" s="48">
        <v>16560.579993755498</v>
      </c>
      <c r="G441" s="48">
        <v>1455.5948513226417</v>
      </c>
      <c r="H441" s="48">
        <v>0</v>
      </c>
      <c r="I441" s="48">
        <v>0</v>
      </c>
      <c r="J441" s="48">
        <f t="shared" si="18"/>
        <v>18016.174845078142</v>
      </c>
      <c r="L441" s="47">
        <f t="shared" si="19"/>
        <v>1455.5948513226417</v>
      </c>
      <c r="M441" s="47">
        <f t="shared" si="20"/>
        <v>16560.579993755498</v>
      </c>
    </row>
    <row r="442" spans="1:13">
      <c r="A442" t="s">
        <v>231</v>
      </c>
      <c r="B442" t="s">
        <v>1620</v>
      </c>
      <c r="C442" s="49" t="s">
        <v>947</v>
      </c>
      <c r="D442" t="s">
        <v>946</v>
      </c>
      <c r="E442" t="s">
        <v>3164</v>
      </c>
      <c r="F442" s="48">
        <v>61213.390767346056</v>
      </c>
      <c r="G442" s="48">
        <v>7093.7213181689967</v>
      </c>
      <c r="H442" s="48">
        <v>1238.7849299774216</v>
      </c>
      <c r="I442" s="48">
        <v>38.953898171676748</v>
      </c>
      <c r="J442" s="48">
        <f t="shared" si="18"/>
        <v>69584.850913664151</v>
      </c>
      <c r="L442" s="47">
        <f t="shared" si="19"/>
        <v>7132.6752163406736</v>
      </c>
      <c r="M442" s="47">
        <f t="shared" si="20"/>
        <v>62452.175697323481</v>
      </c>
    </row>
    <row r="443" spans="1:13">
      <c r="A443" t="s">
        <v>231</v>
      </c>
      <c r="B443" t="s">
        <v>1620</v>
      </c>
      <c r="C443" s="49" t="s">
        <v>623</v>
      </c>
      <c r="D443" t="s">
        <v>622</v>
      </c>
      <c r="E443" t="s">
        <v>2539</v>
      </c>
      <c r="F443" s="48">
        <v>98488.881893256315</v>
      </c>
      <c r="G443" s="48">
        <v>266.94377132512233</v>
      </c>
      <c r="H443" s="48">
        <v>44446.406723539709</v>
      </c>
      <c r="I443" s="48">
        <v>18956.824309245771</v>
      </c>
      <c r="J443" s="48">
        <f t="shared" si="18"/>
        <v>162159.0566973669</v>
      </c>
      <c r="L443" s="47">
        <f t="shared" si="19"/>
        <v>19223.768080570891</v>
      </c>
      <c r="M443" s="47">
        <f t="shared" si="20"/>
        <v>142935.28861679602</v>
      </c>
    </row>
    <row r="444" spans="1:13">
      <c r="A444" t="s">
        <v>231</v>
      </c>
      <c r="B444" t="s">
        <v>1620</v>
      </c>
      <c r="C444" s="49" t="s">
        <v>14</v>
      </c>
      <c r="D444" t="s">
        <v>13</v>
      </c>
      <c r="E444" t="s">
        <v>3163</v>
      </c>
      <c r="F444" s="48">
        <v>48914.502480717892</v>
      </c>
      <c r="G444" s="48">
        <v>0</v>
      </c>
      <c r="H444" s="48">
        <v>56515.846448728145</v>
      </c>
      <c r="I444" s="48">
        <v>25601.821298191535</v>
      </c>
      <c r="J444" s="48">
        <f t="shared" si="18"/>
        <v>131032.17022763757</v>
      </c>
      <c r="L444" s="47">
        <f t="shared" si="19"/>
        <v>25601.821298191535</v>
      </c>
      <c r="M444" s="47">
        <f t="shared" si="20"/>
        <v>105430.34892944605</v>
      </c>
    </row>
    <row r="445" spans="1:13">
      <c r="A445" t="s">
        <v>231</v>
      </c>
      <c r="B445" t="s">
        <v>1620</v>
      </c>
      <c r="C445" s="49" t="s">
        <v>704</v>
      </c>
      <c r="D445" t="s">
        <v>703</v>
      </c>
      <c r="E445" t="s">
        <v>3162</v>
      </c>
      <c r="F445" s="48">
        <v>55453.55725269096</v>
      </c>
      <c r="G445" s="48">
        <v>1399.1928607738632</v>
      </c>
      <c r="H445" s="48">
        <v>45708.200731823672</v>
      </c>
      <c r="I445" s="48">
        <v>21988.13841048866</v>
      </c>
      <c r="J445" s="48">
        <f t="shared" si="18"/>
        <v>124549.08925577716</v>
      </c>
      <c r="L445" s="47">
        <f t="shared" si="19"/>
        <v>23387.331271262523</v>
      </c>
      <c r="M445" s="47">
        <f t="shared" si="20"/>
        <v>101161.75798451464</v>
      </c>
    </row>
    <row r="446" spans="1:13">
      <c r="A446" t="s">
        <v>231</v>
      </c>
      <c r="B446" t="s">
        <v>1620</v>
      </c>
      <c r="C446" s="49" t="s">
        <v>1052</v>
      </c>
      <c r="D446" t="s">
        <v>1051</v>
      </c>
      <c r="E446" t="s">
        <v>1956</v>
      </c>
      <c r="F446" s="48">
        <v>23080.924912783812</v>
      </c>
      <c r="G446" s="48">
        <v>59889.10497351893</v>
      </c>
      <c r="H446" s="48">
        <v>5529.086228013105</v>
      </c>
      <c r="I446" s="48">
        <v>8575.4409176356785</v>
      </c>
      <c r="J446" s="48">
        <f t="shared" si="18"/>
        <v>97074.557031951525</v>
      </c>
      <c r="L446" s="47">
        <f t="shared" si="19"/>
        <v>68464.545891154616</v>
      </c>
      <c r="M446" s="47">
        <f t="shared" si="20"/>
        <v>28610.011140796916</v>
      </c>
    </row>
    <row r="447" spans="1:13">
      <c r="A447" t="s">
        <v>231</v>
      </c>
      <c r="B447" t="s">
        <v>1620</v>
      </c>
      <c r="C447" s="49" t="s">
        <v>2717</v>
      </c>
      <c r="D447" t="s">
        <v>2719</v>
      </c>
      <c r="E447" t="s">
        <v>2720</v>
      </c>
      <c r="F447" s="48">
        <v>0</v>
      </c>
      <c r="G447" s="48">
        <v>0</v>
      </c>
      <c r="H447" s="48">
        <v>0</v>
      </c>
      <c r="I447" s="48">
        <v>0</v>
      </c>
      <c r="J447" s="48">
        <f t="shared" si="18"/>
        <v>0</v>
      </c>
      <c r="L447" s="47">
        <f t="shared" si="19"/>
        <v>0</v>
      </c>
      <c r="M447" s="47">
        <f t="shared" si="20"/>
        <v>0</v>
      </c>
    </row>
    <row r="448" spans="1:13">
      <c r="A448" t="s">
        <v>231</v>
      </c>
      <c r="B448" t="s">
        <v>1620</v>
      </c>
      <c r="C448" s="49" t="s">
        <v>755</v>
      </c>
      <c r="D448" t="s">
        <v>754</v>
      </c>
      <c r="E448" t="s">
        <v>2291</v>
      </c>
      <c r="F448" s="48">
        <v>61771.651580135614</v>
      </c>
      <c r="G448" s="48">
        <v>3336.8482721508999</v>
      </c>
      <c r="H448" s="48">
        <v>24511.583773192564</v>
      </c>
      <c r="I448" s="48">
        <v>2451.9375283072409</v>
      </c>
      <c r="J448" s="48">
        <f t="shared" si="18"/>
        <v>92072.021153786322</v>
      </c>
      <c r="L448" s="47">
        <f t="shared" si="19"/>
        <v>5788.7858004581412</v>
      </c>
      <c r="M448" s="47">
        <f t="shared" si="20"/>
        <v>86283.235353328171</v>
      </c>
    </row>
    <row r="449" spans="1:13">
      <c r="A449" t="s">
        <v>231</v>
      </c>
      <c r="B449" t="s">
        <v>1620</v>
      </c>
      <c r="C449" s="49" t="s">
        <v>1031</v>
      </c>
      <c r="D449" t="s">
        <v>1030</v>
      </c>
      <c r="E449" t="s">
        <v>3161</v>
      </c>
      <c r="F449" s="48">
        <v>649858.89740133309</v>
      </c>
      <c r="G449" s="48">
        <v>611342.87276509276</v>
      </c>
      <c r="H449" s="48">
        <v>187532.32797829353</v>
      </c>
      <c r="I449" s="48">
        <v>125726.51688578016</v>
      </c>
      <c r="J449" s="48">
        <f t="shared" si="18"/>
        <v>1574460.6150304996</v>
      </c>
      <c r="L449" s="47">
        <f t="shared" si="19"/>
        <v>737069.38965087291</v>
      </c>
      <c r="M449" s="47">
        <f t="shared" si="20"/>
        <v>837391.22537962662</v>
      </c>
    </row>
    <row r="450" spans="1:13">
      <c r="A450" t="s">
        <v>231</v>
      </c>
      <c r="B450" t="s">
        <v>1620</v>
      </c>
      <c r="C450" s="49" t="s">
        <v>719</v>
      </c>
      <c r="D450" t="s">
        <v>718</v>
      </c>
      <c r="E450" t="s">
        <v>3160</v>
      </c>
      <c r="F450" s="48">
        <v>47246.855195330405</v>
      </c>
      <c r="G450" s="48">
        <v>0</v>
      </c>
      <c r="H450" s="48">
        <v>19399.026360508818</v>
      </c>
      <c r="I450" s="48">
        <v>22176.612877139538</v>
      </c>
      <c r="J450" s="48">
        <f t="shared" si="18"/>
        <v>88822.494432978769</v>
      </c>
      <c r="L450" s="47">
        <f t="shared" si="19"/>
        <v>22176.612877139538</v>
      </c>
      <c r="M450" s="47">
        <f t="shared" si="20"/>
        <v>66645.881555839223</v>
      </c>
    </row>
    <row r="451" spans="1:13">
      <c r="A451" t="s">
        <v>231</v>
      </c>
      <c r="B451" t="s">
        <v>1620</v>
      </c>
      <c r="C451" s="49" t="s">
        <v>665</v>
      </c>
      <c r="D451" t="s">
        <v>664</v>
      </c>
      <c r="E451" t="s">
        <v>2491</v>
      </c>
      <c r="F451" s="48">
        <v>270528.36559728195</v>
      </c>
      <c r="G451" s="48">
        <v>189969.48786096374</v>
      </c>
      <c r="H451" s="48">
        <v>46654.702102944495</v>
      </c>
      <c r="I451" s="48">
        <v>24055.198299841268</v>
      </c>
      <c r="J451" s="48">
        <f t="shared" ref="J451:J514" si="21">SUM(F451:I451)</f>
        <v>531207.7538610315</v>
      </c>
      <c r="L451" s="47">
        <f t="shared" ref="L451:L514" si="22">G451+I451</f>
        <v>214024.68616080499</v>
      </c>
      <c r="M451" s="47">
        <f t="shared" ref="M451:M514" si="23">F451+H451</f>
        <v>317183.06770022644</v>
      </c>
    </row>
    <row r="452" spans="1:13">
      <c r="A452" t="s">
        <v>231</v>
      </c>
      <c r="B452" t="s">
        <v>1620</v>
      </c>
      <c r="C452" s="49" t="s">
        <v>830</v>
      </c>
      <c r="D452" t="s">
        <v>829</v>
      </c>
      <c r="E452" t="s">
        <v>2209</v>
      </c>
      <c r="F452" s="48">
        <v>228010.27425411952</v>
      </c>
      <c r="G452" s="48">
        <v>44379.471506931877</v>
      </c>
      <c r="H452" s="48">
        <v>31847.421738023811</v>
      </c>
      <c r="I452" s="48">
        <v>35712.113347197817</v>
      </c>
      <c r="J452" s="48">
        <f t="shared" si="21"/>
        <v>339949.28084627306</v>
      </c>
      <c r="L452" s="47">
        <f t="shared" si="22"/>
        <v>80091.584854129702</v>
      </c>
      <c r="M452" s="47">
        <f t="shared" si="23"/>
        <v>259857.69599214333</v>
      </c>
    </row>
    <row r="453" spans="1:13">
      <c r="A453" t="s">
        <v>231</v>
      </c>
      <c r="B453" t="s">
        <v>1620</v>
      </c>
      <c r="C453" s="49" t="s">
        <v>701</v>
      </c>
      <c r="D453" t="s">
        <v>700</v>
      </c>
      <c r="E453" t="s">
        <v>3159</v>
      </c>
      <c r="F453" s="48">
        <v>474966.57136040105</v>
      </c>
      <c r="G453" s="48">
        <v>37281.360526579701</v>
      </c>
      <c r="H453" s="48">
        <v>257825.67844351602</v>
      </c>
      <c r="I453" s="48">
        <v>102861.90276089612</v>
      </c>
      <c r="J453" s="48">
        <f t="shared" si="21"/>
        <v>872935.51309139293</v>
      </c>
      <c r="L453" s="47">
        <f t="shared" si="22"/>
        <v>140143.26328747583</v>
      </c>
      <c r="M453" s="47">
        <f t="shared" si="23"/>
        <v>732792.24980391702</v>
      </c>
    </row>
    <row r="454" spans="1:13">
      <c r="A454" t="s">
        <v>231</v>
      </c>
      <c r="B454" t="s">
        <v>1620</v>
      </c>
      <c r="C454" s="49" t="s">
        <v>908</v>
      </c>
      <c r="D454" t="s">
        <v>907</v>
      </c>
      <c r="E454" t="s">
        <v>3158</v>
      </c>
      <c r="F454" s="48">
        <v>349643.7407660351</v>
      </c>
      <c r="G454" s="48">
        <v>506363.70285421808</v>
      </c>
      <c r="H454" s="48">
        <v>34654.126190920375</v>
      </c>
      <c r="I454" s="48">
        <v>107426.63379163308</v>
      </c>
      <c r="J454" s="48">
        <f t="shared" si="21"/>
        <v>998088.20360280655</v>
      </c>
      <c r="L454" s="47">
        <f t="shared" si="22"/>
        <v>613790.33664585114</v>
      </c>
      <c r="M454" s="47">
        <f t="shared" si="23"/>
        <v>384297.86695695546</v>
      </c>
    </row>
    <row r="455" spans="1:13">
      <c r="A455" t="s">
        <v>231</v>
      </c>
      <c r="B455" t="s">
        <v>1620</v>
      </c>
      <c r="C455" s="49" t="s">
        <v>674</v>
      </c>
      <c r="D455" t="s">
        <v>673</v>
      </c>
      <c r="E455" t="s">
        <v>3157</v>
      </c>
      <c r="F455" s="48">
        <v>296038.49258450069</v>
      </c>
      <c r="G455" s="48">
        <v>249755.36730773118</v>
      </c>
      <c r="H455" s="48">
        <v>98038.248564527254</v>
      </c>
      <c r="I455" s="48">
        <v>43636.888434574939</v>
      </c>
      <c r="J455" s="48">
        <f t="shared" si="21"/>
        <v>687468.99689133407</v>
      </c>
      <c r="L455" s="47">
        <f t="shared" si="22"/>
        <v>293392.25574230612</v>
      </c>
      <c r="M455" s="47">
        <f t="shared" si="23"/>
        <v>394076.74114902795</v>
      </c>
    </row>
    <row r="456" spans="1:13">
      <c r="A456" t="s">
        <v>231</v>
      </c>
      <c r="B456" t="s">
        <v>1620</v>
      </c>
      <c r="C456" s="49" t="s">
        <v>500</v>
      </c>
      <c r="D456" t="s">
        <v>499</v>
      </c>
      <c r="E456" t="s">
        <v>3156</v>
      </c>
      <c r="F456" s="48">
        <v>43974.030057716773</v>
      </c>
      <c r="G456" s="48">
        <v>0</v>
      </c>
      <c r="H456" s="48">
        <v>21185.859132276841</v>
      </c>
      <c r="I456" s="48">
        <v>0</v>
      </c>
      <c r="J456" s="48">
        <f t="shared" si="21"/>
        <v>65159.889189993613</v>
      </c>
      <c r="L456" s="47">
        <f t="shared" si="22"/>
        <v>0</v>
      </c>
      <c r="M456" s="47">
        <f t="shared" si="23"/>
        <v>65159.889189993613</v>
      </c>
    </row>
    <row r="457" spans="1:13">
      <c r="A457" t="s">
        <v>231</v>
      </c>
      <c r="B457" t="s">
        <v>1620</v>
      </c>
      <c r="C457" s="49" t="s">
        <v>478</v>
      </c>
      <c r="D457" t="s">
        <v>477</v>
      </c>
      <c r="E457" t="s">
        <v>3155</v>
      </c>
      <c r="F457" s="48">
        <v>2121372.041902089</v>
      </c>
      <c r="G457" s="48">
        <v>2935167.9220363246</v>
      </c>
      <c r="H457" s="48">
        <v>841457.27371124888</v>
      </c>
      <c r="I457" s="48">
        <v>760466.11188991508</v>
      </c>
      <c r="J457" s="48">
        <f t="shared" si="21"/>
        <v>6658463.349539578</v>
      </c>
      <c r="L457" s="47">
        <f t="shared" si="22"/>
        <v>3695634.0339262397</v>
      </c>
      <c r="M457" s="47">
        <f t="shared" si="23"/>
        <v>2962829.3156133378</v>
      </c>
    </row>
    <row r="458" spans="1:13">
      <c r="A458" t="s">
        <v>231</v>
      </c>
      <c r="B458" t="s">
        <v>1620</v>
      </c>
      <c r="C458" s="49" t="s">
        <v>319</v>
      </c>
      <c r="D458" t="s">
        <v>318</v>
      </c>
      <c r="E458" t="s">
        <v>3154</v>
      </c>
      <c r="F458" s="48">
        <v>328171.5837536045</v>
      </c>
      <c r="G458" s="48">
        <v>418253.28954939399</v>
      </c>
      <c r="H458" s="48">
        <v>80561.354260574983</v>
      </c>
      <c r="I458" s="48">
        <v>58598.850484805225</v>
      </c>
      <c r="J458" s="48">
        <f t="shared" si="21"/>
        <v>885585.07804837869</v>
      </c>
      <c r="L458" s="47">
        <f t="shared" si="22"/>
        <v>476852.14003419923</v>
      </c>
      <c r="M458" s="47">
        <f t="shared" si="23"/>
        <v>408732.93801417947</v>
      </c>
    </row>
    <row r="459" spans="1:13">
      <c r="A459" t="s">
        <v>231</v>
      </c>
      <c r="B459" t="s">
        <v>1620</v>
      </c>
      <c r="C459" s="49" t="s">
        <v>677</v>
      </c>
      <c r="D459" t="s">
        <v>676</v>
      </c>
      <c r="E459" t="s">
        <v>3153</v>
      </c>
      <c r="F459" s="48">
        <v>390220.48821119359</v>
      </c>
      <c r="G459" s="48">
        <v>262227.41680833255</v>
      </c>
      <c r="H459" s="48">
        <v>69300.741779176591</v>
      </c>
      <c r="I459" s="48">
        <v>15565.557994005081</v>
      </c>
      <c r="J459" s="48">
        <f t="shared" si="21"/>
        <v>737314.20479270781</v>
      </c>
      <c r="L459" s="47">
        <f t="shared" si="22"/>
        <v>277792.97480233765</v>
      </c>
      <c r="M459" s="47">
        <f t="shared" si="23"/>
        <v>459521.22999037016</v>
      </c>
    </row>
    <row r="460" spans="1:13">
      <c r="A460" t="s">
        <v>231</v>
      </c>
      <c r="B460" t="s">
        <v>1620</v>
      </c>
      <c r="C460" s="49" t="s">
        <v>776</v>
      </c>
      <c r="D460" t="s">
        <v>775</v>
      </c>
      <c r="E460" t="s">
        <v>3152</v>
      </c>
      <c r="F460" s="48">
        <v>369901.254049932</v>
      </c>
      <c r="G460" s="48">
        <v>145598.88384087896</v>
      </c>
      <c r="H460" s="48">
        <v>57484.706078343959</v>
      </c>
      <c r="I460" s="48">
        <v>46053.155949828935</v>
      </c>
      <c r="J460" s="48">
        <f t="shared" si="21"/>
        <v>619037.99991898378</v>
      </c>
      <c r="L460" s="47">
        <f t="shared" si="22"/>
        <v>191652.0397907079</v>
      </c>
      <c r="M460" s="47">
        <f t="shared" si="23"/>
        <v>427385.96012827597</v>
      </c>
    </row>
    <row r="461" spans="1:13">
      <c r="A461" t="s">
        <v>231</v>
      </c>
      <c r="B461" t="s">
        <v>1620</v>
      </c>
      <c r="C461" s="49" t="s">
        <v>857</v>
      </c>
      <c r="D461" t="s">
        <v>856</v>
      </c>
      <c r="E461" t="s">
        <v>3151</v>
      </c>
      <c r="F461" s="48">
        <v>506287.5285086052</v>
      </c>
      <c r="G461" s="48">
        <v>892263.13698942796</v>
      </c>
      <c r="H461" s="48">
        <v>64121.058401565962</v>
      </c>
      <c r="I461" s="48">
        <v>44674.791785376139</v>
      </c>
      <c r="J461" s="48">
        <f t="shared" si="21"/>
        <v>1507346.5156849753</v>
      </c>
      <c r="L461" s="47">
        <f t="shared" si="22"/>
        <v>936937.92877480411</v>
      </c>
      <c r="M461" s="47">
        <f t="shared" si="23"/>
        <v>570408.5869101712</v>
      </c>
    </row>
    <row r="462" spans="1:13">
      <c r="A462" t="s">
        <v>231</v>
      </c>
      <c r="B462" t="s">
        <v>1620</v>
      </c>
      <c r="C462" s="49" t="s">
        <v>812</v>
      </c>
      <c r="D462" t="s">
        <v>811</v>
      </c>
      <c r="E462" t="s">
        <v>3150</v>
      </c>
      <c r="F462" s="48">
        <v>105922.72923292597</v>
      </c>
      <c r="G462" s="48">
        <v>45235.343525350261</v>
      </c>
      <c r="H462" s="48">
        <v>17141.790182555676</v>
      </c>
      <c r="I462" s="48">
        <v>924.52273025006343</v>
      </c>
      <c r="J462" s="48">
        <f t="shared" si="21"/>
        <v>169224.38567108195</v>
      </c>
      <c r="L462" s="47">
        <f t="shared" si="22"/>
        <v>46159.866255600326</v>
      </c>
      <c r="M462" s="47">
        <f t="shared" si="23"/>
        <v>123064.51941548164</v>
      </c>
    </row>
    <row r="463" spans="1:13">
      <c r="A463" t="s">
        <v>231</v>
      </c>
      <c r="B463" t="s">
        <v>1620</v>
      </c>
      <c r="C463" s="49" t="s">
        <v>364</v>
      </c>
      <c r="D463" t="s">
        <v>363</v>
      </c>
      <c r="E463" t="s">
        <v>2016</v>
      </c>
      <c r="F463" s="48">
        <v>287237.26087858214</v>
      </c>
      <c r="G463" s="48">
        <v>598773.10562156886</v>
      </c>
      <c r="H463" s="48">
        <v>45336.527501643999</v>
      </c>
      <c r="I463" s="48">
        <v>81379.215433655423</v>
      </c>
      <c r="J463" s="48">
        <f t="shared" si="21"/>
        <v>1012726.1094354504</v>
      </c>
      <c r="L463" s="47">
        <f t="shared" si="22"/>
        <v>680152.32105522428</v>
      </c>
      <c r="M463" s="47">
        <f t="shared" si="23"/>
        <v>332573.78838022612</v>
      </c>
    </row>
    <row r="464" spans="1:13">
      <c r="A464" t="s">
        <v>231</v>
      </c>
      <c r="B464" t="s">
        <v>1620</v>
      </c>
      <c r="C464" s="49" t="s">
        <v>746</v>
      </c>
      <c r="D464" t="s">
        <v>745</v>
      </c>
      <c r="E464" t="s">
        <v>2345</v>
      </c>
      <c r="F464" s="48">
        <v>192430.77729792215</v>
      </c>
      <c r="G464" s="48">
        <v>17092.31415971402</v>
      </c>
      <c r="H464" s="48">
        <v>95236.938684350505</v>
      </c>
      <c r="I464" s="48">
        <v>20049.612554045721</v>
      </c>
      <c r="J464" s="48">
        <f t="shared" si="21"/>
        <v>324809.64269603242</v>
      </c>
      <c r="L464" s="47">
        <f t="shared" si="22"/>
        <v>37141.926713759742</v>
      </c>
      <c r="M464" s="47">
        <f t="shared" si="23"/>
        <v>287667.71598227264</v>
      </c>
    </row>
    <row r="465" spans="1:13">
      <c r="A465" t="s">
        <v>231</v>
      </c>
      <c r="B465" t="s">
        <v>1620</v>
      </c>
      <c r="C465" s="49" t="s">
        <v>707</v>
      </c>
      <c r="D465" t="s">
        <v>706</v>
      </c>
      <c r="E465" t="s">
        <v>3149</v>
      </c>
      <c r="F465" s="48">
        <v>124083.40975030298</v>
      </c>
      <c r="G465" s="48">
        <v>11061.071198164274</v>
      </c>
      <c r="H465" s="48">
        <v>264968.58299502038</v>
      </c>
      <c r="I465" s="48">
        <v>23722.980674391772</v>
      </c>
      <c r="J465" s="48">
        <f t="shared" si="21"/>
        <v>423836.04461787938</v>
      </c>
      <c r="L465" s="47">
        <f t="shared" si="22"/>
        <v>34784.051872556047</v>
      </c>
      <c r="M465" s="47">
        <f t="shared" si="23"/>
        <v>389051.99274532334</v>
      </c>
    </row>
    <row r="466" spans="1:13">
      <c r="A466" t="s">
        <v>231</v>
      </c>
      <c r="B466" t="s">
        <v>1620</v>
      </c>
      <c r="C466" s="49" t="s">
        <v>160</v>
      </c>
      <c r="D466" t="s">
        <v>159</v>
      </c>
      <c r="E466" t="s">
        <v>3148</v>
      </c>
      <c r="F466" s="48">
        <v>278532.75453815196</v>
      </c>
      <c r="G466" s="48">
        <v>26220.122209232344</v>
      </c>
      <c r="H466" s="48">
        <v>181149.67491818551</v>
      </c>
      <c r="I466" s="48">
        <v>83795.412228960398</v>
      </c>
      <c r="J466" s="48">
        <f t="shared" si="21"/>
        <v>569697.9638945302</v>
      </c>
      <c r="L466" s="47">
        <f t="shared" si="22"/>
        <v>110015.53443819274</v>
      </c>
      <c r="M466" s="47">
        <f t="shared" si="23"/>
        <v>459682.42945633747</v>
      </c>
    </row>
    <row r="467" spans="1:13">
      <c r="A467" t="s">
        <v>231</v>
      </c>
      <c r="B467" t="s">
        <v>1620</v>
      </c>
      <c r="C467" s="49" t="s">
        <v>2911</v>
      </c>
      <c r="D467" t="s">
        <v>2913</v>
      </c>
      <c r="E467" t="s">
        <v>3029</v>
      </c>
      <c r="F467" s="48">
        <v>0</v>
      </c>
      <c r="G467" s="48">
        <v>52887.715284429381</v>
      </c>
      <c r="H467" s="48">
        <v>4110.657152060201</v>
      </c>
      <c r="I467" s="48">
        <v>6775.4099501419532</v>
      </c>
      <c r="J467" s="48">
        <f t="shared" si="21"/>
        <v>63773.782386631538</v>
      </c>
      <c r="L467" s="47">
        <f t="shared" si="22"/>
        <v>59663.125234571336</v>
      </c>
      <c r="M467" s="47">
        <f t="shared" si="23"/>
        <v>4110.657152060201</v>
      </c>
    </row>
    <row r="468" spans="1:13">
      <c r="A468" t="s">
        <v>231</v>
      </c>
      <c r="B468" t="s">
        <v>1620</v>
      </c>
      <c r="C468" s="49" t="s">
        <v>626</v>
      </c>
      <c r="D468" t="s">
        <v>625</v>
      </c>
      <c r="E468" t="s">
        <v>2733</v>
      </c>
      <c r="F468" s="48">
        <v>15178.28788114175</v>
      </c>
      <c r="G468" s="48">
        <v>4040.1792176579302</v>
      </c>
      <c r="H468" s="48">
        <v>8670.4263421201922</v>
      </c>
      <c r="I468" s="48">
        <v>4538.0297701653717</v>
      </c>
      <c r="J468" s="48">
        <f t="shared" si="21"/>
        <v>32426.923211085243</v>
      </c>
      <c r="L468" s="47">
        <f t="shared" si="22"/>
        <v>8578.2089878233019</v>
      </c>
      <c r="M468" s="47">
        <f t="shared" si="23"/>
        <v>23848.714223261944</v>
      </c>
    </row>
    <row r="469" spans="1:13">
      <c r="A469" t="s">
        <v>231</v>
      </c>
      <c r="B469" t="s">
        <v>1620</v>
      </c>
      <c r="C469" s="49" t="s">
        <v>971</v>
      </c>
      <c r="D469" t="s">
        <v>970</v>
      </c>
      <c r="E469" t="s">
        <v>2067</v>
      </c>
      <c r="F469" s="48">
        <v>633221.81924985396</v>
      </c>
      <c r="G469" s="48">
        <v>1015626.343129069</v>
      </c>
      <c r="H469" s="48">
        <v>292653.97737566923</v>
      </c>
      <c r="I469" s="48">
        <v>307624.73784200329</v>
      </c>
      <c r="J469" s="48">
        <f t="shared" si="21"/>
        <v>2249126.8775965953</v>
      </c>
      <c r="L469" s="47">
        <f t="shared" si="22"/>
        <v>1323251.0809710722</v>
      </c>
      <c r="M469" s="47">
        <f t="shared" si="23"/>
        <v>925875.79662552313</v>
      </c>
    </row>
    <row r="470" spans="1:13">
      <c r="A470" t="s">
        <v>231</v>
      </c>
      <c r="B470" t="s">
        <v>1620</v>
      </c>
      <c r="C470" s="49" t="s">
        <v>743</v>
      </c>
      <c r="D470" t="s">
        <v>742</v>
      </c>
      <c r="E470" t="s">
        <v>3147</v>
      </c>
      <c r="F470" s="48">
        <v>191539.30543950942</v>
      </c>
      <c r="G470" s="48">
        <v>14685.632178447706</v>
      </c>
      <c r="H470" s="48">
        <v>6529.884064226103</v>
      </c>
      <c r="I470" s="48">
        <v>0</v>
      </c>
      <c r="J470" s="48">
        <f t="shared" si="21"/>
        <v>212754.82168218322</v>
      </c>
      <c r="L470" s="47">
        <f t="shared" si="22"/>
        <v>14685.632178447706</v>
      </c>
      <c r="M470" s="47">
        <f t="shared" si="23"/>
        <v>198069.18950373551</v>
      </c>
    </row>
    <row r="471" spans="1:13">
      <c r="A471" t="s">
        <v>231</v>
      </c>
      <c r="B471" t="s">
        <v>1667</v>
      </c>
      <c r="C471" s="49" t="s">
        <v>1183</v>
      </c>
      <c r="D471" t="s">
        <v>1182</v>
      </c>
      <c r="E471" t="s">
        <v>3146</v>
      </c>
      <c r="F471" s="48">
        <v>2052173.0539070999</v>
      </c>
      <c r="G471" s="48">
        <v>5168011.6735904617</v>
      </c>
      <c r="H471" s="48">
        <v>1124511.3931758786</v>
      </c>
      <c r="I471" s="48">
        <v>2807921.7826085542</v>
      </c>
      <c r="J471" s="48">
        <f t="shared" si="21"/>
        <v>11152617.903281994</v>
      </c>
      <c r="L471" s="47">
        <f t="shared" si="22"/>
        <v>7975933.4561990164</v>
      </c>
      <c r="M471" s="47">
        <f t="shared" si="23"/>
        <v>3176684.4470829787</v>
      </c>
    </row>
    <row r="472" spans="1:13">
      <c r="A472" t="s">
        <v>1634</v>
      </c>
      <c r="B472" t="s">
        <v>1824</v>
      </c>
      <c r="C472" s="49" t="s">
        <v>119</v>
      </c>
      <c r="D472" t="s">
        <v>118</v>
      </c>
      <c r="E472" t="s">
        <v>2440</v>
      </c>
      <c r="F472" s="48">
        <v>58511474.908166267</v>
      </c>
      <c r="G472" s="48">
        <v>60239822.245411679</v>
      </c>
      <c r="H472" s="48">
        <v>181139.57742417764</v>
      </c>
      <c r="I472" s="48">
        <v>229095.68228935017</v>
      </c>
      <c r="J472" s="48">
        <f t="shared" si="21"/>
        <v>119161532.41329148</v>
      </c>
      <c r="L472" s="47">
        <f t="shared" si="22"/>
        <v>60468917.927701026</v>
      </c>
      <c r="M472" s="47">
        <f t="shared" si="23"/>
        <v>58692614.485590443</v>
      </c>
    </row>
    <row r="473" spans="1:13">
      <c r="A473" t="s">
        <v>1634</v>
      </c>
      <c r="B473" t="s">
        <v>1662</v>
      </c>
      <c r="C473" s="49" t="s">
        <v>620</v>
      </c>
      <c r="D473" t="s">
        <v>619</v>
      </c>
      <c r="E473" t="s">
        <v>3145</v>
      </c>
      <c r="F473" s="48">
        <v>864344.39470594062</v>
      </c>
      <c r="G473" s="48">
        <v>1300360.7392199687</v>
      </c>
      <c r="H473" s="48">
        <v>1151284.9838742889</v>
      </c>
      <c r="I473" s="48">
        <v>862652.19911028759</v>
      </c>
      <c r="J473" s="48">
        <f t="shared" si="21"/>
        <v>4178642.3169104857</v>
      </c>
      <c r="L473" s="47">
        <f t="shared" si="22"/>
        <v>2163012.9383302564</v>
      </c>
      <c r="M473" s="47">
        <f t="shared" si="23"/>
        <v>2015629.3785802294</v>
      </c>
    </row>
    <row r="474" spans="1:13">
      <c r="A474" t="s">
        <v>1634</v>
      </c>
      <c r="B474" t="s">
        <v>226</v>
      </c>
      <c r="C474" s="49" t="s">
        <v>1607</v>
      </c>
      <c r="D474" t="s">
        <v>1606</v>
      </c>
      <c r="E474" t="s">
        <v>3144</v>
      </c>
      <c r="F474" s="48">
        <v>0</v>
      </c>
      <c r="G474" s="48">
        <v>31543.601284080698</v>
      </c>
      <c r="H474" s="48">
        <v>346.86522620548789</v>
      </c>
      <c r="I474" s="48">
        <v>194578.71164875431</v>
      </c>
      <c r="J474" s="48">
        <f t="shared" si="21"/>
        <v>226469.17815904049</v>
      </c>
      <c r="L474" s="47">
        <f t="shared" si="22"/>
        <v>226122.31293283502</v>
      </c>
      <c r="M474" s="47">
        <f t="shared" si="23"/>
        <v>346.86522620548789</v>
      </c>
    </row>
    <row r="475" spans="1:13">
      <c r="A475" t="s">
        <v>1634</v>
      </c>
      <c r="B475" t="s">
        <v>226</v>
      </c>
      <c r="C475" s="49" t="s">
        <v>560</v>
      </c>
      <c r="D475" t="s">
        <v>559</v>
      </c>
      <c r="E475" t="s">
        <v>3143</v>
      </c>
      <c r="F475" s="48">
        <v>312411.12788131746</v>
      </c>
      <c r="G475" s="48">
        <v>44013.510159815567</v>
      </c>
      <c r="H475" s="48">
        <v>106109.37282696721</v>
      </c>
      <c r="I475" s="48">
        <v>117.83295726150733</v>
      </c>
      <c r="J475" s="48">
        <f t="shared" si="21"/>
        <v>462651.84382536175</v>
      </c>
      <c r="L475" s="47">
        <f t="shared" si="22"/>
        <v>44131.343117077071</v>
      </c>
      <c r="M475" s="47">
        <f t="shared" si="23"/>
        <v>418520.50070828467</v>
      </c>
    </row>
    <row r="476" spans="1:13">
      <c r="A476" t="s">
        <v>1634</v>
      </c>
      <c r="B476" t="s">
        <v>226</v>
      </c>
      <c r="C476" s="49" t="s">
        <v>1613</v>
      </c>
      <c r="D476" t="s">
        <v>1612</v>
      </c>
      <c r="E476" t="s">
        <v>3142</v>
      </c>
      <c r="F476" s="48">
        <v>0</v>
      </c>
      <c r="G476" s="48">
        <v>0</v>
      </c>
      <c r="H476" s="48">
        <v>0</v>
      </c>
      <c r="I476" s="48">
        <v>0</v>
      </c>
      <c r="J476" s="48">
        <f t="shared" si="21"/>
        <v>0</v>
      </c>
      <c r="L476" s="47">
        <f t="shared" si="22"/>
        <v>0</v>
      </c>
      <c r="M476" s="47">
        <f t="shared" si="23"/>
        <v>0</v>
      </c>
    </row>
    <row r="477" spans="1:13">
      <c r="A477" t="s">
        <v>1634</v>
      </c>
      <c r="B477" t="s">
        <v>226</v>
      </c>
      <c r="C477" s="49" t="s">
        <v>3141</v>
      </c>
      <c r="D477" t="s">
        <v>3140</v>
      </c>
      <c r="E477" t="s">
        <v>3139</v>
      </c>
      <c r="F477" s="48">
        <v>0</v>
      </c>
      <c r="G477" s="48">
        <v>0</v>
      </c>
      <c r="H477" s="48">
        <v>0</v>
      </c>
      <c r="I477" s="48">
        <v>0</v>
      </c>
      <c r="J477" s="48">
        <f t="shared" si="21"/>
        <v>0</v>
      </c>
      <c r="L477" s="47">
        <f t="shared" si="22"/>
        <v>0</v>
      </c>
      <c r="M477" s="47">
        <f t="shared" si="23"/>
        <v>0</v>
      </c>
    </row>
    <row r="478" spans="1:13">
      <c r="A478" t="s">
        <v>1634</v>
      </c>
      <c r="B478" t="s">
        <v>226</v>
      </c>
      <c r="C478" s="49" t="s">
        <v>340</v>
      </c>
      <c r="D478" t="s">
        <v>339</v>
      </c>
      <c r="E478" t="s">
        <v>3138</v>
      </c>
      <c r="F478" s="48">
        <v>0</v>
      </c>
      <c r="G478" s="48">
        <v>0</v>
      </c>
      <c r="H478" s="48">
        <v>0</v>
      </c>
      <c r="I478" s="48">
        <v>0</v>
      </c>
      <c r="J478" s="48">
        <f t="shared" si="21"/>
        <v>0</v>
      </c>
      <c r="L478" s="47">
        <f t="shared" si="22"/>
        <v>0</v>
      </c>
      <c r="M478" s="47">
        <f t="shared" si="23"/>
        <v>0</v>
      </c>
    </row>
    <row r="479" spans="1:13">
      <c r="A479" t="s">
        <v>1634</v>
      </c>
      <c r="B479" t="s">
        <v>226</v>
      </c>
      <c r="C479" s="49" t="s">
        <v>515</v>
      </c>
      <c r="D479" t="s">
        <v>514</v>
      </c>
      <c r="E479" t="s">
        <v>3137</v>
      </c>
      <c r="F479" s="48">
        <v>2151972.1751261214</v>
      </c>
      <c r="G479" s="48">
        <v>18641919.831509057</v>
      </c>
      <c r="H479" s="48">
        <v>1961836.918829004</v>
      </c>
      <c r="I479" s="48">
        <v>5433987.557445691</v>
      </c>
      <c r="J479" s="48">
        <f t="shared" si="21"/>
        <v>28189716.482909873</v>
      </c>
      <c r="L479" s="47">
        <f t="shared" si="22"/>
        <v>24075907.388954747</v>
      </c>
      <c r="M479" s="47">
        <f t="shared" si="23"/>
        <v>4113809.0939551257</v>
      </c>
    </row>
    <row r="480" spans="1:13">
      <c r="A480" t="s">
        <v>1634</v>
      </c>
      <c r="B480" t="s">
        <v>226</v>
      </c>
      <c r="C480" s="49" t="s">
        <v>334</v>
      </c>
      <c r="D480" t="s">
        <v>333</v>
      </c>
      <c r="E480" t="s">
        <v>3136</v>
      </c>
      <c r="F480" s="48">
        <v>0</v>
      </c>
      <c r="G480" s="48">
        <v>0</v>
      </c>
      <c r="H480" s="48">
        <v>0</v>
      </c>
      <c r="I480" s="48">
        <v>0</v>
      </c>
      <c r="J480" s="48">
        <f t="shared" si="21"/>
        <v>0</v>
      </c>
      <c r="L480" s="47">
        <f t="shared" si="22"/>
        <v>0</v>
      </c>
      <c r="M480" s="47">
        <f t="shared" si="23"/>
        <v>0</v>
      </c>
    </row>
    <row r="481" spans="1:13">
      <c r="A481" t="s">
        <v>1634</v>
      </c>
      <c r="B481" t="s">
        <v>226</v>
      </c>
      <c r="C481" s="49" t="s">
        <v>1436</v>
      </c>
      <c r="D481" t="s">
        <v>1435</v>
      </c>
      <c r="E481" t="s">
        <v>2487</v>
      </c>
      <c r="F481" s="48">
        <v>0</v>
      </c>
      <c r="G481" s="48">
        <v>38386.339467054095</v>
      </c>
      <c r="H481" s="48">
        <v>0</v>
      </c>
      <c r="I481" s="48">
        <v>316484.61498195346</v>
      </c>
      <c r="J481" s="48">
        <f t="shared" si="21"/>
        <v>354870.95444900758</v>
      </c>
      <c r="L481" s="47">
        <f t="shared" si="22"/>
        <v>354870.95444900758</v>
      </c>
      <c r="M481" s="47">
        <f t="shared" si="23"/>
        <v>0</v>
      </c>
    </row>
    <row r="482" spans="1:13">
      <c r="A482" t="s">
        <v>1634</v>
      </c>
      <c r="B482" t="s">
        <v>226</v>
      </c>
      <c r="C482" s="49" t="s">
        <v>2448</v>
      </c>
      <c r="D482" t="s">
        <v>1657</v>
      </c>
      <c r="E482" t="s">
        <v>3135</v>
      </c>
      <c r="F482" s="48">
        <v>2191355.3318996788</v>
      </c>
      <c r="G482" s="48">
        <v>3489472.9129571281</v>
      </c>
      <c r="H482" s="48">
        <v>1223035.9176410569</v>
      </c>
      <c r="I482" s="48">
        <v>1641128.0372245719</v>
      </c>
      <c r="J482" s="48">
        <f t="shared" si="21"/>
        <v>8544992.1997224353</v>
      </c>
      <c r="L482" s="47">
        <f t="shared" si="22"/>
        <v>5130600.9501817003</v>
      </c>
      <c r="M482" s="47">
        <f t="shared" si="23"/>
        <v>3414391.249540736</v>
      </c>
    </row>
    <row r="483" spans="1:13">
      <c r="A483" t="s">
        <v>1634</v>
      </c>
      <c r="B483" t="s">
        <v>226</v>
      </c>
      <c r="C483" s="49" t="s">
        <v>3134</v>
      </c>
      <c r="D483" t="s">
        <v>315</v>
      </c>
      <c r="E483" t="s">
        <v>3133</v>
      </c>
      <c r="F483" s="48">
        <v>0</v>
      </c>
      <c r="G483" s="48">
        <v>0</v>
      </c>
      <c r="H483" s="48">
        <v>0</v>
      </c>
      <c r="I483" s="48">
        <v>0</v>
      </c>
      <c r="J483" s="48">
        <f t="shared" si="21"/>
        <v>0</v>
      </c>
      <c r="L483" s="47">
        <f t="shared" si="22"/>
        <v>0</v>
      </c>
      <c r="M483" s="47">
        <f t="shared" si="23"/>
        <v>0</v>
      </c>
    </row>
    <row r="484" spans="1:13">
      <c r="A484" t="s">
        <v>1634</v>
      </c>
      <c r="B484" t="s">
        <v>1529</v>
      </c>
      <c r="C484" s="49" t="s">
        <v>77</v>
      </c>
      <c r="D484" t="s">
        <v>76</v>
      </c>
      <c r="E484" t="s">
        <v>3132</v>
      </c>
      <c r="F484" s="48">
        <v>1655176.2133730364</v>
      </c>
      <c r="G484" s="48">
        <v>737322.46722620109</v>
      </c>
      <c r="H484" s="48">
        <v>522558.88325027371</v>
      </c>
      <c r="I484" s="48">
        <v>923059.57847843471</v>
      </c>
      <c r="J484" s="48">
        <f t="shared" si="21"/>
        <v>3838117.1423279457</v>
      </c>
      <c r="L484" s="47">
        <f t="shared" si="22"/>
        <v>1660382.0457046358</v>
      </c>
      <c r="M484" s="47">
        <f t="shared" si="23"/>
        <v>2177735.0966233099</v>
      </c>
    </row>
    <row r="485" spans="1:13">
      <c r="A485" t="s">
        <v>1634</v>
      </c>
      <c r="B485" t="s">
        <v>1529</v>
      </c>
      <c r="C485" s="49" t="s">
        <v>617</v>
      </c>
      <c r="D485" t="s">
        <v>616</v>
      </c>
      <c r="E485" t="s">
        <v>3131</v>
      </c>
      <c r="F485" s="48">
        <v>1148825.494812293</v>
      </c>
      <c r="G485" s="48">
        <v>1223113.3708882148</v>
      </c>
      <c r="H485" s="48">
        <v>371413.76151847508</v>
      </c>
      <c r="I485" s="48">
        <v>728209.72886960965</v>
      </c>
      <c r="J485" s="48">
        <f t="shared" si="21"/>
        <v>3471562.3560885922</v>
      </c>
      <c r="L485" s="47">
        <f t="shared" si="22"/>
        <v>1951323.0997578246</v>
      </c>
      <c r="M485" s="47">
        <f t="shared" si="23"/>
        <v>1520239.2563307681</v>
      </c>
    </row>
    <row r="486" spans="1:13">
      <c r="A486" t="s">
        <v>1634</v>
      </c>
      <c r="B486" t="s">
        <v>1529</v>
      </c>
      <c r="C486" s="49" t="s">
        <v>611</v>
      </c>
      <c r="D486" t="s">
        <v>610</v>
      </c>
      <c r="E486" t="s">
        <v>3130</v>
      </c>
      <c r="F486" s="48">
        <v>1578734.6213983241</v>
      </c>
      <c r="G486" s="48">
        <v>1261258.2507312382</v>
      </c>
      <c r="H486" s="48">
        <v>355409.28753325989</v>
      </c>
      <c r="I486" s="48">
        <v>641349.35181546607</v>
      </c>
      <c r="J486" s="48">
        <f t="shared" si="21"/>
        <v>3836751.5114782881</v>
      </c>
      <c r="L486" s="47">
        <f t="shared" si="22"/>
        <v>1902607.6025467042</v>
      </c>
      <c r="M486" s="47">
        <f t="shared" si="23"/>
        <v>1934143.9089315841</v>
      </c>
    </row>
    <row r="487" spans="1:13">
      <c r="A487" t="s">
        <v>1634</v>
      </c>
      <c r="B487" t="s">
        <v>1620</v>
      </c>
      <c r="C487" s="49" t="s">
        <v>863</v>
      </c>
      <c r="D487" t="s">
        <v>862</v>
      </c>
      <c r="E487" t="s">
        <v>2179</v>
      </c>
      <c r="F487" s="48">
        <v>504783.18966743175</v>
      </c>
      <c r="G487" s="48">
        <v>507645.6719229655</v>
      </c>
      <c r="H487" s="48">
        <v>207015.03715269521</v>
      </c>
      <c r="I487" s="48">
        <v>244677.24297562992</v>
      </c>
      <c r="J487" s="48">
        <f t="shared" si="21"/>
        <v>1464121.1417187224</v>
      </c>
      <c r="L487" s="47">
        <f t="shared" si="22"/>
        <v>752322.91489859542</v>
      </c>
      <c r="M487" s="47">
        <f t="shared" si="23"/>
        <v>711798.22682012699</v>
      </c>
    </row>
    <row r="488" spans="1:13">
      <c r="A488" t="s">
        <v>1634</v>
      </c>
      <c r="B488" t="s">
        <v>1620</v>
      </c>
      <c r="C488" s="49" t="s">
        <v>200</v>
      </c>
      <c r="D488" t="s">
        <v>199</v>
      </c>
      <c r="E488" t="s">
        <v>3129</v>
      </c>
      <c r="F488" s="48">
        <v>600504.09309846198</v>
      </c>
      <c r="G488" s="48">
        <v>15108.688080368784</v>
      </c>
      <c r="H488" s="48">
        <v>128173.3127904526</v>
      </c>
      <c r="I488" s="48">
        <v>24178.523694430318</v>
      </c>
      <c r="J488" s="48">
        <f t="shared" si="21"/>
        <v>767964.61766371375</v>
      </c>
      <c r="L488" s="47">
        <f t="shared" si="22"/>
        <v>39287.2117747991</v>
      </c>
      <c r="M488" s="47">
        <f t="shared" si="23"/>
        <v>728677.4058889146</v>
      </c>
    </row>
    <row r="489" spans="1:13">
      <c r="A489" t="s">
        <v>1634</v>
      </c>
      <c r="B489" t="s">
        <v>1620</v>
      </c>
      <c r="C489" s="49" t="s">
        <v>1004</v>
      </c>
      <c r="D489" t="s">
        <v>1003</v>
      </c>
      <c r="E489" t="s">
        <v>2014</v>
      </c>
      <c r="F489" s="48">
        <v>231374.95974537847</v>
      </c>
      <c r="G489" s="48">
        <v>62004.460831267774</v>
      </c>
      <c r="H489" s="48">
        <v>187265.89254233649</v>
      </c>
      <c r="I489" s="48">
        <v>22147.639928965633</v>
      </c>
      <c r="J489" s="48">
        <f t="shared" si="21"/>
        <v>502792.95304794837</v>
      </c>
      <c r="L489" s="47">
        <f t="shared" si="22"/>
        <v>84152.100760233414</v>
      </c>
      <c r="M489" s="47">
        <f t="shared" si="23"/>
        <v>418640.85228771495</v>
      </c>
    </row>
    <row r="490" spans="1:13">
      <c r="A490" t="s">
        <v>1634</v>
      </c>
      <c r="B490" t="s">
        <v>1667</v>
      </c>
      <c r="C490" s="49" t="s">
        <v>2546</v>
      </c>
      <c r="D490" t="s">
        <v>1669</v>
      </c>
      <c r="E490" t="s">
        <v>3128</v>
      </c>
      <c r="F490" s="48">
        <v>2935148.1271784776</v>
      </c>
      <c r="G490" s="48">
        <v>9186929.931910377</v>
      </c>
      <c r="H490" s="48">
        <v>5384054.9458959894</v>
      </c>
      <c r="I490" s="48">
        <v>10888737.86227173</v>
      </c>
      <c r="J490" s="48">
        <f t="shared" si="21"/>
        <v>28394870.867256574</v>
      </c>
      <c r="L490" s="47">
        <f t="shared" si="22"/>
        <v>20075667.794182107</v>
      </c>
      <c r="M490" s="47">
        <f t="shared" si="23"/>
        <v>8319203.0730744675</v>
      </c>
    </row>
    <row r="491" spans="1:13">
      <c r="A491" t="s">
        <v>1404</v>
      </c>
      <c r="B491" t="s">
        <v>1824</v>
      </c>
      <c r="C491" s="49" t="s">
        <v>89</v>
      </c>
      <c r="D491" t="s">
        <v>88</v>
      </c>
      <c r="E491" t="s">
        <v>3127</v>
      </c>
      <c r="F491" s="48">
        <v>66205402.087358579</v>
      </c>
      <c r="G491" s="48">
        <v>111661194.38861239</v>
      </c>
      <c r="H491" s="48">
        <v>485083.13211609772</v>
      </c>
      <c r="I491" s="48">
        <v>272283.69516872341</v>
      </c>
      <c r="J491" s="48">
        <f t="shared" si="21"/>
        <v>178623963.30325583</v>
      </c>
      <c r="L491" s="47">
        <f t="shared" si="22"/>
        <v>111933478.08378111</v>
      </c>
      <c r="M491" s="47">
        <f t="shared" si="23"/>
        <v>66690485.219474673</v>
      </c>
    </row>
    <row r="492" spans="1:13">
      <c r="A492" t="s">
        <v>1404</v>
      </c>
      <c r="B492" t="s">
        <v>3066</v>
      </c>
      <c r="C492" s="49" t="s">
        <v>1306</v>
      </c>
      <c r="D492" t="s">
        <v>1305</v>
      </c>
      <c r="E492" t="s">
        <v>3126</v>
      </c>
      <c r="F492" s="48">
        <v>2217390.4006466214</v>
      </c>
      <c r="G492" s="48">
        <v>2406309.7265625717</v>
      </c>
      <c r="H492" s="48">
        <v>0</v>
      </c>
      <c r="I492" s="48">
        <v>0</v>
      </c>
      <c r="J492" s="48">
        <f t="shared" si="21"/>
        <v>4623700.1272091931</v>
      </c>
      <c r="L492" s="47">
        <f t="shared" si="22"/>
        <v>2406309.7265625717</v>
      </c>
      <c r="M492" s="47">
        <f t="shared" si="23"/>
        <v>2217390.4006466214</v>
      </c>
    </row>
    <row r="493" spans="1:13">
      <c r="A493" t="s">
        <v>1404</v>
      </c>
      <c r="B493" t="s">
        <v>3066</v>
      </c>
      <c r="C493" s="49" t="s">
        <v>1246</v>
      </c>
      <c r="D493" t="s">
        <v>1245</v>
      </c>
      <c r="E493" t="s">
        <v>3125</v>
      </c>
      <c r="F493" s="48">
        <v>1137.1813054636809</v>
      </c>
      <c r="G493" s="48">
        <v>0</v>
      </c>
      <c r="H493" s="48">
        <v>0</v>
      </c>
      <c r="I493" s="48">
        <v>0</v>
      </c>
      <c r="J493" s="48">
        <f t="shared" si="21"/>
        <v>1137.1813054636809</v>
      </c>
      <c r="L493" s="47">
        <f t="shared" si="22"/>
        <v>0</v>
      </c>
      <c r="M493" s="47">
        <f t="shared" si="23"/>
        <v>1137.1813054636809</v>
      </c>
    </row>
    <row r="494" spans="1:13">
      <c r="A494" t="s">
        <v>1404</v>
      </c>
      <c r="B494" t="s">
        <v>3066</v>
      </c>
      <c r="C494" s="49" t="s">
        <v>3124</v>
      </c>
      <c r="D494" t="s">
        <v>1401</v>
      </c>
      <c r="E494" t="s">
        <v>3123</v>
      </c>
      <c r="F494" s="48">
        <v>0</v>
      </c>
      <c r="G494" s="48">
        <v>8229.4419559465241</v>
      </c>
      <c r="H494" s="48">
        <v>0</v>
      </c>
      <c r="I494" s="48">
        <v>0</v>
      </c>
      <c r="J494" s="48">
        <f t="shared" si="21"/>
        <v>8229.4419559465241</v>
      </c>
      <c r="L494" s="47">
        <f t="shared" si="22"/>
        <v>8229.4419559465241</v>
      </c>
      <c r="M494" s="47">
        <f t="shared" si="23"/>
        <v>0</v>
      </c>
    </row>
    <row r="495" spans="1:13">
      <c r="A495" t="s">
        <v>1404</v>
      </c>
      <c r="B495" t="s">
        <v>3066</v>
      </c>
      <c r="C495" s="49" t="s">
        <v>1303</v>
      </c>
      <c r="D495" t="s">
        <v>1302</v>
      </c>
      <c r="E495" t="s">
        <v>3122</v>
      </c>
      <c r="F495" s="48">
        <v>1718379.8912560155</v>
      </c>
      <c r="G495" s="48">
        <v>1431876.8465856737</v>
      </c>
      <c r="H495" s="48">
        <v>0</v>
      </c>
      <c r="I495" s="48">
        <v>0</v>
      </c>
      <c r="J495" s="48">
        <f t="shared" si="21"/>
        <v>3150256.737841689</v>
      </c>
      <c r="L495" s="47">
        <f t="shared" si="22"/>
        <v>1431876.8465856737</v>
      </c>
      <c r="M495" s="47">
        <f t="shared" si="23"/>
        <v>1718379.8912560155</v>
      </c>
    </row>
    <row r="496" spans="1:13">
      <c r="A496" t="s">
        <v>1404</v>
      </c>
      <c r="B496" t="s">
        <v>3066</v>
      </c>
      <c r="C496" s="49" t="s">
        <v>1357</v>
      </c>
      <c r="D496" t="s">
        <v>1356</v>
      </c>
      <c r="E496" t="s">
        <v>3121</v>
      </c>
      <c r="F496" s="48">
        <v>0</v>
      </c>
      <c r="G496" s="48">
        <v>0</v>
      </c>
      <c r="H496" s="48">
        <v>0</v>
      </c>
      <c r="I496" s="48">
        <v>0</v>
      </c>
      <c r="J496" s="48">
        <f t="shared" si="21"/>
        <v>0</v>
      </c>
      <c r="L496" s="47">
        <f t="shared" si="22"/>
        <v>0</v>
      </c>
      <c r="M496" s="47">
        <f t="shared" si="23"/>
        <v>0</v>
      </c>
    </row>
    <row r="497" spans="1:13">
      <c r="A497" t="s">
        <v>1404</v>
      </c>
      <c r="B497" t="s">
        <v>3066</v>
      </c>
      <c r="C497" s="49" t="s">
        <v>1282</v>
      </c>
      <c r="D497" t="s">
        <v>1281</v>
      </c>
      <c r="E497" t="s">
        <v>3120</v>
      </c>
      <c r="F497" s="48">
        <v>0</v>
      </c>
      <c r="G497" s="48">
        <v>0</v>
      </c>
      <c r="H497" s="48">
        <v>0</v>
      </c>
      <c r="I497" s="48">
        <v>0</v>
      </c>
      <c r="J497" s="48">
        <f t="shared" si="21"/>
        <v>0</v>
      </c>
      <c r="L497" s="47">
        <f t="shared" si="22"/>
        <v>0</v>
      </c>
      <c r="M497" s="47">
        <f t="shared" si="23"/>
        <v>0</v>
      </c>
    </row>
    <row r="498" spans="1:13">
      <c r="A498" t="s">
        <v>1404</v>
      </c>
      <c r="B498" t="s">
        <v>3066</v>
      </c>
      <c r="C498" s="49" t="s">
        <v>1378</v>
      </c>
      <c r="D498" t="s">
        <v>1377</v>
      </c>
      <c r="E498" t="s">
        <v>3119</v>
      </c>
      <c r="F498" s="48">
        <v>252009.51160689446</v>
      </c>
      <c r="G498" s="48">
        <v>982047.42471886275</v>
      </c>
      <c r="H498" s="48">
        <v>0</v>
      </c>
      <c r="I498" s="48">
        <v>0</v>
      </c>
      <c r="J498" s="48">
        <f t="shared" si="21"/>
        <v>1234056.9363257573</v>
      </c>
      <c r="L498" s="47">
        <f t="shared" si="22"/>
        <v>982047.42471886275</v>
      </c>
      <c r="M498" s="47">
        <f t="shared" si="23"/>
        <v>252009.51160689446</v>
      </c>
    </row>
    <row r="499" spans="1:13">
      <c r="A499" t="s">
        <v>1404</v>
      </c>
      <c r="B499" t="s">
        <v>226</v>
      </c>
      <c r="C499" s="49" t="s">
        <v>1135</v>
      </c>
      <c r="D499" t="s">
        <v>1134</v>
      </c>
      <c r="E499" t="s">
        <v>3118</v>
      </c>
      <c r="F499" s="48">
        <v>1092984.6138089101</v>
      </c>
      <c r="G499" s="48">
        <v>3328040.0488527133</v>
      </c>
      <c r="H499" s="48">
        <v>898839.45880676492</v>
      </c>
      <c r="I499" s="48">
        <v>1454013.1605069863</v>
      </c>
      <c r="J499" s="48">
        <f t="shared" si="21"/>
        <v>6773877.2819753746</v>
      </c>
      <c r="L499" s="47">
        <f t="shared" si="22"/>
        <v>4782053.2093596999</v>
      </c>
      <c r="M499" s="47">
        <f t="shared" si="23"/>
        <v>1991824.0726156752</v>
      </c>
    </row>
    <row r="500" spans="1:13">
      <c r="A500" t="s">
        <v>1404</v>
      </c>
      <c r="B500" t="s">
        <v>226</v>
      </c>
      <c r="C500" s="49" t="s">
        <v>1129</v>
      </c>
      <c r="D500" t="s">
        <v>1128</v>
      </c>
      <c r="E500" t="s">
        <v>3117</v>
      </c>
      <c r="F500" s="48">
        <v>1881083.010665443</v>
      </c>
      <c r="G500" s="48">
        <v>2262652.8911045222</v>
      </c>
      <c r="H500" s="48">
        <v>2390537.2607477666</v>
      </c>
      <c r="I500" s="48">
        <v>2991163.9665964171</v>
      </c>
      <c r="J500" s="48">
        <f t="shared" si="21"/>
        <v>9525437.1291141491</v>
      </c>
      <c r="L500" s="47">
        <f t="shared" si="22"/>
        <v>5253816.8577009393</v>
      </c>
      <c r="M500" s="47">
        <f t="shared" si="23"/>
        <v>4271620.2714132098</v>
      </c>
    </row>
    <row r="501" spans="1:13">
      <c r="A501" t="s">
        <v>1404</v>
      </c>
      <c r="B501" t="s">
        <v>226</v>
      </c>
      <c r="C501" s="49" t="s">
        <v>950</v>
      </c>
      <c r="D501" t="s">
        <v>949</v>
      </c>
      <c r="E501" t="s">
        <v>3116</v>
      </c>
      <c r="F501" s="48">
        <v>0</v>
      </c>
      <c r="G501" s="48">
        <v>0</v>
      </c>
      <c r="H501" s="48">
        <v>0</v>
      </c>
      <c r="I501" s="48">
        <v>0</v>
      </c>
      <c r="J501" s="48">
        <f t="shared" si="21"/>
        <v>0</v>
      </c>
      <c r="L501" s="47">
        <f t="shared" si="22"/>
        <v>0</v>
      </c>
      <c r="M501" s="47">
        <f t="shared" si="23"/>
        <v>0</v>
      </c>
    </row>
    <row r="502" spans="1:13">
      <c r="A502" t="s">
        <v>1404</v>
      </c>
      <c r="B502" t="s">
        <v>226</v>
      </c>
      <c r="C502" s="49" t="s">
        <v>1851</v>
      </c>
      <c r="D502" t="s">
        <v>1698</v>
      </c>
      <c r="E502" t="s">
        <v>1849</v>
      </c>
      <c r="F502" s="48">
        <v>940250.5247935598</v>
      </c>
      <c r="G502" s="48">
        <v>3737711.8737656232</v>
      </c>
      <c r="H502" s="48">
        <v>509154.35919569636</v>
      </c>
      <c r="I502" s="48">
        <v>1208739.9575401195</v>
      </c>
      <c r="J502" s="48">
        <f t="shared" si="21"/>
        <v>6395856.7152949981</v>
      </c>
      <c r="L502" s="47">
        <f t="shared" si="22"/>
        <v>4946451.8313057423</v>
      </c>
      <c r="M502" s="47">
        <f t="shared" si="23"/>
        <v>1449404.8839892561</v>
      </c>
    </row>
    <row r="503" spans="1:13">
      <c r="A503" t="s">
        <v>1404</v>
      </c>
      <c r="B503" t="s">
        <v>226</v>
      </c>
      <c r="C503" s="49" t="s">
        <v>632</v>
      </c>
      <c r="D503" t="s">
        <v>631</v>
      </c>
      <c r="E503" t="s">
        <v>3115</v>
      </c>
      <c r="F503" s="48">
        <v>1883309.496861835</v>
      </c>
      <c r="G503" s="48">
        <v>12342712.503976522</v>
      </c>
      <c r="H503" s="48">
        <v>448252.63241337042</v>
      </c>
      <c r="I503" s="48">
        <v>1626622.1502410215</v>
      </c>
      <c r="J503" s="48">
        <f t="shared" si="21"/>
        <v>16300896.78349275</v>
      </c>
      <c r="L503" s="47">
        <f t="shared" si="22"/>
        <v>13969334.654217543</v>
      </c>
      <c r="M503" s="47">
        <f t="shared" si="23"/>
        <v>2331562.1292752055</v>
      </c>
    </row>
    <row r="504" spans="1:13">
      <c r="A504" t="s">
        <v>1404</v>
      </c>
      <c r="B504" t="s">
        <v>226</v>
      </c>
      <c r="C504" s="49" t="s">
        <v>1108</v>
      </c>
      <c r="D504" t="s">
        <v>1107</v>
      </c>
      <c r="E504" t="s">
        <v>3114</v>
      </c>
      <c r="F504" s="48">
        <v>1666311.6721912627</v>
      </c>
      <c r="G504" s="48">
        <v>3375380.2821459859</v>
      </c>
      <c r="H504" s="48">
        <v>1171505.2691630272</v>
      </c>
      <c r="I504" s="48">
        <v>1923143.2221694128</v>
      </c>
      <c r="J504" s="48">
        <f t="shared" si="21"/>
        <v>8136340.4456696883</v>
      </c>
      <c r="L504" s="47">
        <f t="shared" si="22"/>
        <v>5298523.5043153986</v>
      </c>
      <c r="M504" s="47">
        <f t="shared" si="23"/>
        <v>2837816.9413542897</v>
      </c>
    </row>
    <row r="505" spans="1:13">
      <c r="A505" t="s">
        <v>1404</v>
      </c>
      <c r="B505" t="s">
        <v>226</v>
      </c>
      <c r="C505" s="49" t="s">
        <v>3113</v>
      </c>
      <c r="D505" t="s">
        <v>305</v>
      </c>
      <c r="E505" t="s">
        <v>3112</v>
      </c>
      <c r="F505" s="48">
        <v>0</v>
      </c>
      <c r="G505" s="48">
        <v>0</v>
      </c>
      <c r="H505" s="48">
        <v>0</v>
      </c>
      <c r="I505" s="48">
        <v>0</v>
      </c>
      <c r="J505" s="48">
        <f t="shared" si="21"/>
        <v>0</v>
      </c>
      <c r="L505" s="47">
        <f t="shared" si="22"/>
        <v>0</v>
      </c>
      <c r="M505" s="47">
        <f t="shared" si="23"/>
        <v>0</v>
      </c>
    </row>
    <row r="506" spans="1:13">
      <c r="A506" t="s">
        <v>1404</v>
      </c>
      <c r="B506" t="s">
        <v>226</v>
      </c>
      <c r="C506" s="49" t="s">
        <v>448</v>
      </c>
      <c r="D506" t="s">
        <v>447</v>
      </c>
      <c r="E506" t="s">
        <v>3111</v>
      </c>
      <c r="F506" s="48">
        <v>0</v>
      </c>
      <c r="G506" s="48">
        <v>0</v>
      </c>
      <c r="H506" s="48">
        <v>0</v>
      </c>
      <c r="I506" s="48">
        <v>0</v>
      </c>
      <c r="J506" s="48">
        <f t="shared" si="21"/>
        <v>0</v>
      </c>
      <c r="L506" s="47">
        <f t="shared" si="22"/>
        <v>0</v>
      </c>
      <c r="M506" s="47">
        <f t="shared" si="23"/>
        <v>0</v>
      </c>
    </row>
    <row r="507" spans="1:13">
      <c r="A507" t="s">
        <v>1404</v>
      </c>
      <c r="B507" t="s">
        <v>226</v>
      </c>
      <c r="C507" s="49" t="s">
        <v>1111</v>
      </c>
      <c r="D507" t="s">
        <v>1110</v>
      </c>
      <c r="E507" t="s">
        <v>3110</v>
      </c>
      <c r="F507" s="48">
        <v>456214.25038562476</v>
      </c>
      <c r="G507" s="48">
        <v>1106307.5551865771</v>
      </c>
      <c r="H507" s="48">
        <v>236530.76582149384</v>
      </c>
      <c r="I507" s="48">
        <v>330898.55956862291</v>
      </c>
      <c r="J507" s="48">
        <f t="shared" si="21"/>
        <v>2129951.1309623187</v>
      </c>
      <c r="L507" s="47">
        <f t="shared" si="22"/>
        <v>1437206.1147552</v>
      </c>
      <c r="M507" s="47">
        <f t="shared" si="23"/>
        <v>692745.01620711864</v>
      </c>
    </row>
    <row r="508" spans="1:13">
      <c r="A508" t="s">
        <v>1404</v>
      </c>
      <c r="B508" t="s">
        <v>226</v>
      </c>
      <c r="C508" s="49" t="s">
        <v>668</v>
      </c>
      <c r="D508" t="s">
        <v>667</v>
      </c>
      <c r="E508" t="s">
        <v>3109</v>
      </c>
      <c r="F508" s="48">
        <v>0</v>
      </c>
      <c r="G508" s="48">
        <v>0</v>
      </c>
      <c r="H508" s="48">
        <v>0</v>
      </c>
      <c r="I508" s="48">
        <v>0</v>
      </c>
      <c r="J508" s="48">
        <f t="shared" si="21"/>
        <v>0</v>
      </c>
      <c r="L508" s="47">
        <f t="shared" si="22"/>
        <v>0</v>
      </c>
      <c r="M508" s="47">
        <f t="shared" si="23"/>
        <v>0</v>
      </c>
    </row>
    <row r="509" spans="1:13">
      <c r="A509" t="s">
        <v>1404</v>
      </c>
      <c r="B509" t="s">
        <v>226</v>
      </c>
      <c r="C509" s="49" t="s">
        <v>839</v>
      </c>
      <c r="D509" t="s">
        <v>838</v>
      </c>
      <c r="E509" t="s">
        <v>3108</v>
      </c>
      <c r="F509" s="48">
        <v>691357.00744193955</v>
      </c>
      <c r="G509" s="48">
        <v>1844654.4035917716</v>
      </c>
      <c r="H509" s="48">
        <v>136327.65472899069</v>
      </c>
      <c r="I509" s="48">
        <v>386981.54736014362</v>
      </c>
      <c r="J509" s="48">
        <f t="shared" si="21"/>
        <v>3059320.6131228455</v>
      </c>
      <c r="L509" s="47">
        <f t="shared" si="22"/>
        <v>2231635.9509519152</v>
      </c>
      <c r="M509" s="47">
        <f t="shared" si="23"/>
        <v>827684.6621709303</v>
      </c>
    </row>
    <row r="510" spans="1:13">
      <c r="A510" t="s">
        <v>1404</v>
      </c>
      <c r="B510" t="s">
        <v>226</v>
      </c>
      <c r="C510" s="49" t="s">
        <v>635</v>
      </c>
      <c r="D510" t="s">
        <v>634</v>
      </c>
      <c r="E510" t="s">
        <v>3107</v>
      </c>
      <c r="F510" s="48">
        <v>439308.46357119607</v>
      </c>
      <c r="G510" s="48">
        <v>194055.83736324008</v>
      </c>
      <c r="H510" s="48">
        <v>288763.19998856378</v>
      </c>
      <c r="I510" s="48">
        <v>1873530.1152709043</v>
      </c>
      <c r="J510" s="48">
        <f t="shared" si="21"/>
        <v>2795657.6161939041</v>
      </c>
      <c r="L510" s="47">
        <f t="shared" si="22"/>
        <v>2067585.9526341443</v>
      </c>
      <c r="M510" s="47">
        <f t="shared" si="23"/>
        <v>728071.66355975985</v>
      </c>
    </row>
    <row r="511" spans="1:13">
      <c r="A511" t="s">
        <v>1404</v>
      </c>
      <c r="B511" t="s">
        <v>226</v>
      </c>
      <c r="C511" s="49" t="s">
        <v>1120</v>
      </c>
      <c r="D511" t="s">
        <v>1119</v>
      </c>
      <c r="E511" t="s">
        <v>3106</v>
      </c>
      <c r="F511" s="48">
        <v>3566782.9719943088</v>
      </c>
      <c r="G511" s="48">
        <v>14668167.675722113</v>
      </c>
      <c r="H511" s="48">
        <v>5513126.2123887492</v>
      </c>
      <c r="I511" s="48">
        <v>12984777.407797271</v>
      </c>
      <c r="J511" s="48">
        <f t="shared" si="21"/>
        <v>36732854.267902441</v>
      </c>
      <c r="L511" s="47">
        <f t="shared" si="22"/>
        <v>27652945.083519384</v>
      </c>
      <c r="M511" s="47">
        <f t="shared" si="23"/>
        <v>9079909.1843830571</v>
      </c>
    </row>
    <row r="512" spans="1:13">
      <c r="A512" t="s">
        <v>1404</v>
      </c>
      <c r="B512" t="s">
        <v>226</v>
      </c>
      <c r="C512" s="49" t="s">
        <v>1117</v>
      </c>
      <c r="D512" t="s">
        <v>1116</v>
      </c>
      <c r="E512" t="s">
        <v>3105</v>
      </c>
      <c r="F512" s="48">
        <v>849390.77999473002</v>
      </c>
      <c r="G512" s="48">
        <v>706124.44589740178</v>
      </c>
      <c r="H512" s="48">
        <v>685152.31314492598</v>
      </c>
      <c r="I512" s="48">
        <v>531159.36175243545</v>
      </c>
      <c r="J512" s="48">
        <f t="shared" si="21"/>
        <v>2771826.9007894932</v>
      </c>
      <c r="L512" s="47">
        <f t="shared" si="22"/>
        <v>1237283.8076498373</v>
      </c>
      <c r="M512" s="47">
        <f t="shared" si="23"/>
        <v>1534543.0931396559</v>
      </c>
    </row>
    <row r="513" spans="1:13">
      <c r="A513" t="s">
        <v>1404</v>
      </c>
      <c r="B513" t="s">
        <v>226</v>
      </c>
      <c r="C513" s="49" t="s">
        <v>1445</v>
      </c>
      <c r="D513" t="s">
        <v>1444</v>
      </c>
      <c r="E513" t="s">
        <v>3104</v>
      </c>
      <c r="F513" s="48">
        <v>0</v>
      </c>
      <c r="G513" s="48">
        <v>0</v>
      </c>
      <c r="H513" s="48">
        <v>0</v>
      </c>
      <c r="I513" s="48">
        <v>0</v>
      </c>
      <c r="J513" s="48">
        <f t="shared" si="21"/>
        <v>0</v>
      </c>
      <c r="L513" s="47">
        <f t="shared" si="22"/>
        <v>0</v>
      </c>
      <c r="M513" s="47">
        <f t="shared" si="23"/>
        <v>0</v>
      </c>
    </row>
    <row r="514" spans="1:13">
      <c r="A514" t="s">
        <v>1404</v>
      </c>
      <c r="B514" t="s">
        <v>226</v>
      </c>
      <c r="C514" s="49" t="s">
        <v>11</v>
      </c>
      <c r="D514" t="s">
        <v>10</v>
      </c>
      <c r="E514" t="s">
        <v>3103</v>
      </c>
      <c r="F514" s="48">
        <v>33523.526441429174</v>
      </c>
      <c r="G514" s="48">
        <v>0</v>
      </c>
      <c r="H514" s="48">
        <v>69497.688337914602</v>
      </c>
      <c r="I514" s="48">
        <v>54130.462825069895</v>
      </c>
      <c r="J514" s="48">
        <f t="shared" si="21"/>
        <v>157151.67760441368</v>
      </c>
      <c r="L514" s="47">
        <f t="shared" si="22"/>
        <v>54130.462825069895</v>
      </c>
      <c r="M514" s="47">
        <f t="shared" si="23"/>
        <v>103021.21477934378</v>
      </c>
    </row>
    <row r="515" spans="1:13">
      <c r="A515" t="s">
        <v>1404</v>
      </c>
      <c r="B515" t="s">
        <v>226</v>
      </c>
      <c r="C515" s="49" t="s">
        <v>1189</v>
      </c>
      <c r="D515" t="s">
        <v>1188</v>
      </c>
      <c r="E515" t="s">
        <v>3102</v>
      </c>
      <c r="F515" s="48">
        <v>602856.05016824964</v>
      </c>
      <c r="G515" s="48">
        <v>955568.18824386783</v>
      </c>
      <c r="H515" s="48">
        <v>394481.13940331707</v>
      </c>
      <c r="I515" s="48">
        <v>1057000.4226296986</v>
      </c>
      <c r="J515" s="48">
        <f t="shared" ref="J515:J578" si="24">SUM(F515:I515)</f>
        <v>3009905.8004451334</v>
      </c>
      <c r="L515" s="47">
        <f t="shared" ref="L515:L578" si="25">G515+I515</f>
        <v>2012568.6108735665</v>
      </c>
      <c r="M515" s="47">
        <f t="shared" ref="M515:M578" si="26">F515+H515</f>
        <v>997337.18957156665</v>
      </c>
    </row>
    <row r="516" spans="1:13">
      <c r="A516" t="s">
        <v>1404</v>
      </c>
      <c r="B516" t="s">
        <v>226</v>
      </c>
      <c r="C516" s="49" t="s">
        <v>1123</v>
      </c>
      <c r="D516" t="s">
        <v>1122</v>
      </c>
      <c r="E516" t="s">
        <v>3101</v>
      </c>
      <c r="F516" s="48">
        <v>1357448.4575807378</v>
      </c>
      <c r="G516" s="48">
        <v>4942557.6407011338</v>
      </c>
      <c r="H516" s="48">
        <v>1279462.6500253174</v>
      </c>
      <c r="I516" s="48">
        <v>1903106.8342286369</v>
      </c>
      <c r="J516" s="48">
        <f t="shared" si="24"/>
        <v>9482575.5825358257</v>
      </c>
      <c r="L516" s="47">
        <f t="shared" si="25"/>
        <v>6845664.4749297705</v>
      </c>
      <c r="M516" s="47">
        <f t="shared" si="26"/>
        <v>2636911.1076060552</v>
      </c>
    </row>
    <row r="517" spans="1:13">
      <c r="A517" t="s">
        <v>1404</v>
      </c>
      <c r="B517" t="s">
        <v>226</v>
      </c>
      <c r="C517" s="49" t="s">
        <v>1463</v>
      </c>
      <c r="D517" t="s">
        <v>1462</v>
      </c>
      <c r="E517" t="s">
        <v>3100</v>
      </c>
      <c r="F517" s="48">
        <v>0</v>
      </c>
      <c r="G517" s="48">
        <v>0</v>
      </c>
      <c r="H517" s="48">
        <v>0</v>
      </c>
      <c r="I517" s="48">
        <v>0</v>
      </c>
      <c r="J517" s="48">
        <f t="shared" si="24"/>
        <v>0</v>
      </c>
      <c r="L517" s="47">
        <f t="shared" si="25"/>
        <v>0</v>
      </c>
      <c r="M517" s="47">
        <f t="shared" si="26"/>
        <v>0</v>
      </c>
    </row>
    <row r="518" spans="1:13">
      <c r="A518" t="s">
        <v>1404</v>
      </c>
      <c r="B518" t="s">
        <v>226</v>
      </c>
      <c r="C518" s="49" t="s">
        <v>1114</v>
      </c>
      <c r="D518" t="s">
        <v>1113</v>
      </c>
      <c r="E518" t="s">
        <v>3099</v>
      </c>
      <c r="F518" s="48">
        <v>390681.11262587761</v>
      </c>
      <c r="G518" s="48">
        <v>46594.488834509408</v>
      </c>
      <c r="H518" s="48">
        <v>351465.32390180166</v>
      </c>
      <c r="I518" s="48">
        <v>367767.58242014999</v>
      </c>
      <c r="J518" s="48">
        <f t="shared" si="24"/>
        <v>1156508.5077823387</v>
      </c>
      <c r="L518" s="47">
        <f t="shared" si="25"/>
        <v>414362.07125465939</v>
      </c>
      <c r="M518" s="47">
        <f t="shared" si="26"/>
        <v>742146.43652767921</v>
      </c>
    </row>
    <row r="519" spans="1:13">
      <c r="A519" t="s">
        <v>1404</v>
      </c>
      <c r="B519" t="s">
        <v>226</v>
      </c>
      <c r="C519" s="49" t="s">
        <v>644</v>
      </c>
      <c r="D519" t="s">
        <v>643</v>
      </c>
      <c r="E519" t="s">
        <v>3098</v>
      </c>
      <c r="F519" s="48">
        <v>419515.81706049922</v>
      </c>
      <c r="G519" s="48">
        <v>144607.34275899144</v>
      </c>
      <c r="H519" s="48">
        <v>378081.6233216846</v>
      </c>
      <c r="I519" s="48">
        <v>868925.02626816474</v>
      </c>
      <c r="J519" s="48">
        <f t="shared" si="24"/>
        <v>1811129.8094093399</v>
      </c>
      <c r="L519" s="47">
        <f t="shared" si="25"/>
        <v>1013532.3690271561</v>
      </c>
      <c r="M519" s="47">
        <f t="shared" si="26"/>
        <v>797597.44038218376</v>
      </c>
    </row>
    <row r="520" spans="1:13">
      <c r="A520" t="s">
        <v>1404</v>
      </c>
      <c r="B520" t="s">
        <v>226</v>
      </c>
      <c r="C520" s="49" t="s">
        <v>3097</v>
      </c>
      <c r="D520" t="e">
        <v>#N/A</v>
      </c>
      <c r="E520" t="s">
        <v>3096</v>
      </c>
      <c r="F520" s="48">
        <v>0</v>
      </c>
      <c r="G520" s="48">
        <v>0</v>
      </c>
      <c r="H520" s="48">
        <v>0</v>
      </c>
      <c r="I520" s="48">
        <v>0</v>
      </c>
      <c r="J520" s="48">
        <f t="shared" si="24"/>
        <v>0</v>
      </c>
      <c r="L520" s="47">
        <f t="shared" si="25"/>
        <v>0</v>
      </c>
      <c r="M520" s="47">
        <f t="shared" si="26"/>
        <v>0</v>
      </c>
    </row>
    <row r="521" spans="1:13">
      <c r="A521" t="s">
        <v>1404</v>
      </c>
      <c r="B521" t="s">
        <v>226</v>
      </c>
      <c r="C521" s="49" t="s">
        <v>1764</v>
      </c>
      <c r="D521" t="s">
        <v>1762</v>
      </c>
      <c r="E521" t="s">
        <v>1761</v>
      </c>
      <c r="F521" s="48">
        <v>77564.033238021118</v>
      </c>
      <c r="G521" s="48">
        <v>4237.1549561387901</v>
      </c>
      <c r="H521" s="48">
        <v>20943.937099248309</v>
      </c>
      <c r="I521" s="48">
        <v>13195.230602509619</v>
      </c>
      <c r="J521" s="48">
        <f t="shared" si="24"/>
        <v>115940.35589591785</v>
      </c>
      <c r="L521" s="47">
        <f t="shared" si="25"/>
        <v>17432.38555864841</v>
      </c>
      <c r="M521" s="47">
        <f t="shared" si="26"/>
        <v>98507.97033726942</v>
      </c>
    </row>
    <row r="522" spans="1:13">
      <c r="A522" t="s">
        <v>1404</v>
      </c>
      <c r="B522" t="s">
        <v>226</v>
      </c>
      <c r="C522" s="49" t="s">
        <v>209</v>
      </c>
      <c r="D522" t="s">
        <v>208</v>
      </c>
      <c r="E522" t="s">
        <v>3095</v>
      </c>
      <c r="F522" s="48">
        <v>0</v>
      </c>
      <c r="G522" s="48">
        <v>0</v>
      </c>
      <c r="H522" s="48">
        <v>0</v>
      </c>
      <c r="I522" s="48">
        <v>0</v>
      </c>
      <c r="J522" s="48">
        <f t="shared" si="24"/>
        <v>0</v>
      </c>
      <c r="L522" s="47">
        <f t="shared" si="25"/>
        <v>0</v>
      </c>
      <c r="M522" s="47">
        <f t="shared" si="26"/>
        <v>0</v>
      </c>
    </row>
    <row r="523" spans="1:13">
      <c r="A523" t="s">
        <v>1404</v>
      </c>
      <c r="B523" t="s">
        <v>226</v>
      </c>
      <c r="C523" s="49" t="s">
        <v>409</v>
      </c>
      <c r="D523" t="s">
        <v>408</v>
      </c>
      <c r="E523" t="s">
        <v>3094</v>
      </c>
      <c r="F523" s="48">
        <v>55936.646126578547</v>
      </c>
      <c r="G523" s="48">
        <v>0</v>
      </c>
      <c r="H523" s="48">
        <v>38311.394953697411</v>
      </c>
      <c r="I523" s="48">
        <v>0</v>
      </c>
      <c r="J523" s="48">
        <f t="shared" si="24"/>
        <v>94248.041080275958</v>
      </c>
      <c r="L523" s="47">
        <f t="shared" si="25"/>
        <v>0</v>
      </c>
      <c r="M523" s="47">
        <f t="shared" si="26"/>
        <v>94248.041080275958</v>
      </c>
    </row>
    <row r="524" spans="1:13">
      <c r="A524" t="s">
        <v>1404</v>
      </c>
      <c r="B524" t="s">
        <v>226</v>
      </c>
      <c r="C524" s="49" t="s">
        <v>647</v>
      </c>
      <c r="D524" t="s">
        <v>646</v>
      </c>
      <c r="E524" t="s">
        <v>3093</v>
      </c>
      <c r="F524" s="48">
        <v>683845.3067370964</v>
      </c>
      <c r="G524" s="48">
        <v>732193.87320643314</v>
      </c>
      <c r="H524" s="48">
        <v>1420907.2383235691</v>
      </c>
      <c r="I524" s="48">
        <v>2915551.9150966955</v>
      </c>
      <c r="J524" s="48">
        <f t="shared" si="24"/>
        <v>5752498.3333637938</v>
      </c>
      <c r="L524" s="47">
        <f t="shared" si="25"/>
        <v>3647745.7883031284</v>
      </c>
      <c r="M524" s="47">
        <f t="shared" si="26"/>
        <v>2104752.5450606653</v>
      </c>
    </row>
    <row r="525" spans="1:13">
      <c r="A525" t="s">
        <v>1404</v>
      </c>
      <c r="B525" t="s">
        <v>226</v>
      </c>
      <c r="C525" s="49" t="s">
        <v>475</v>
      </c>
      <c r="D525" t="s">
        <v>474</v>
      </c>
      <c r="E525" t="s">
        <v>1765</v>
      </c>
      <c r="F525" s="48">
        <v>143955.27959697935</v>
      </c>
      <c r="G525" s="48">
        <v>21735.72967513834</v>
      </c>
      <c r="H525" s="48">
        <v>99469.447622355437</v>
      </c>
      <c r="I525" s="48">
        <v>319947.06173982873</v>
      </c>
      <c r="J525" s="48">
        <f t="shared" si="24"/>
        <v>585107.51863430184</v>
      </c>
      <c r="L525" s="47">
        <f t="shared" si="25"/>
        <v>341682.79141496704</v>
      </c>
      <c r="M525" s="47">
        <f t="shared" si="26"/>
        <v>243424.7272193348</v>
      </c>
    </row>
    <row r="526" spans="1:13">
      <c r="A526" t="s">
        <v>1404</v>
      </c>
      <c r="B526" t="s">
        <v>226</v>
      </c>
      <c r="C526" s="49" t="s">
        <v>518</v>
      </c>
      <c r="D526" t="s">
        <v>517</v>
      </c>
      <c r="E526" t="s">
        <v>519</v>
      </c>
      <c r="F526" s="48">
        <v>1224706.3917524398</v>
      </c>
      <c r="G526" s="48">
        <v>10623177.288435522</v>
      </c>
      <c r="H526" s="48">
        <v>0</v>
      </c>
      <c r="I526" s="48">
        <v>0</v>
      </c>
      <c r="J526" s="48">
        <f t="shared" si="24"/>
        <v>11847883.680187963</v>
      </c>
      <c r="L526" s="47">
        <f t="shared" si="25"/>
        <v>10623177.288435522</v>
      </c>
      <c r="M526" s="47">
        <f t="shared" si="26"/>
        <v>1224706.3917524398</v>
      </c>
    </row>
    <row r="527" spans="1:13">
      <c r="A527" t="s">
        <v>1404</v>
      </c>
      <c r="B527" t="s">
        <v>226</v>
      </c>
      <c r="C527" s="49" t="s">
        <v>125</v>
      </c>
      <c r="D527" t="s">
        <v>124</v>
      </c>
      <c r="E527" t="s">
        <v>3092</v>
      </c>
      <c r="F527" s="48">
        <v>0</v>
      </c>
      <c r="G527" s="48">
        <v>0</v>
      </c>
      <c r="H527" s="48">
        <v>0</v>
      </c>
      <c r="I527" s="48">
        <v>0</v>
      </c>
      <c r="J527" s="48">
        <f t="shared" si="24"/>
        <v>0</v>
      </c>
      <c r="L527" s="47">
        <f t="shared" si="25"/>
        <v>0</v>
      </c>
      <c r="M527" s="47">
        <f t="shared" si="26"/>
        <v>0</v>
      </c>
    </row>
    <row r="528" spans="1:13">
      <c r="A528" t="s">
        <v>1404</v>
      </c>
      <c r="B528" t="s">
        <v>226</v>
      </c>
      <c r="C528" s="49" t="s">
        <v>269</v>
      </c>
      <c r="D528" t="s">
        <v>268</v>
      </c>
      <c r="E528" t="s">
        <v>3091</v>
      </c>
      <c r="F528" s="48">
        <v>580947.78746595746</v>
      </c>
      <c r="G528" s="48">
        <v>1462673.4384990372</v>
      </c>
      <c r="H528" s="48">
        <v>255781.12113214424</v>
      </c>
      <c r="I528" s="48">
        <v>522551.19750995142</v>
      </c>
      <c r="J528" s="48">
        <f t="shared" si="24"/>
        <v>2821953.5446070903</v>
      </c>
      <c r="L528" s="47">
        <f t="shared" si="25"/>
        <v>1985224.6360089886</v>
      </c>
      <c r="M528" s="47">
        <f t="shared" si="26"/>
        <v>836728.9085981017</v>
      </c>
    </row>
    <row r="529" spans="1:13">
      <c r="A529" t="s">
        <v>1404</v>
      </c>
      <c r="B529" t="s">
        <v>226</v>
      </c>
      <c r="C529" s="49" t="s">
        <v>1454</v>
      </c>
      <c r="D529" t="s">
        <v>1453</v>
      </c>
      <c r="E529" t="s">
        <v>1455</v>
      </c>
      <c r="F529" s="48">
        <v>0</v>
      </c>
      <c r="G529" s="48">
        <v>0</v>
      </c>
      <c r="H529" s="48">
        <v>0</v>
      </c>
      <c r="I529" s="48">
        <v>0</v>
      </c>
      <c r="J529" s="48">
        <f t="shared" si="24"/>
        <v>0</v>
      </c>
      <c r="L529" s="47">
        <f t="shared" si="25"/>
        <v>0</v>
      </c>
      <c r="M529" s="47">
        <f t="shared" si="26"/>
        <v>0</v>
      </c>
    </row>
    <row r="530" spans="1:13">
      <c r="A530" t="s">
        <v>1404</v>
      </c>
      <c r="B530" t="s">
        <v>226</v>
      </c>
      <c r="C530" s="49" t="s">
        <v>1865</v>
      </c>
      <c r="D530" t="s">
        <v>1863</v>
      </c>
      <c r="E530" t="s">
        <v>3090</v>
      </c>
      <c r="F530" s="48">
        <v>0</v>
      </c>
      <c r="G530" s="48">
        <v>0</v>
      </c>
      <c r="H530" s="48">
        <v>0</v>
      </c>
      <c r="I530" s="48">
        <v>0</v>
      </c>
      <c r="J530" s="48">
        <f t="shared" si="24"/>
        <v>0</v>
      </c>
      <c r="L530" s="47">
        <f t="shared" si="25"/>
        <v>0</v>
      </c>
      <c r="M530" s="47">
        <f t="shared" si="26"/>
        <v>0</v>
      </c>
    </row>
    <row r="531" spans="1:13">
      <c r="A531" t="s">
        <v>1404</v>
      </c>
      <c r="B531" t="s">
        <v>226</v>
      </c>
      <c r="C531" s="49" t="s">
        <v>1144</v>
      </c>
      <c r="D531" t="s">
        <v>1143</v>
      </c>
      <c r="E531" t="s">
        <v>3089</v>
      </c>
      <c r="F531" s="48">
        <v>0</v>
      </c>
      <c r="G531" s="48">
        <v>0</v>
      </c>
      <c r="H531" s="48">
        <v>0</v>
      </c>
      <c r="I531" s="48">
        <v>0</v>
      </c>
      <c r="J531" s="48">
        <f t="shared" si="24"/>
        <v>0</v>
      </c>
      <c r="L531" s="47">
        <f t="shared" si="25"/>
        <v>0</v>
      </c>
      <c r="M531" s="47">
        <f t="shared" si="26"/>
        <v>0</v>
      </c>
    </row>
    <row r="532" spans="1:13">
      <c r="A532" t="s">
        <v>1404</v>
      </c>
      <c r="B532" t="s">
        <v>226</v>
      </c>
      <c r="C532" s="49" t="s">
        <v>1552</v>
      </c>
      <c r="D532" t="s">
        <v>1551</v>
      </c>
      <c r="E532" t="s">
        <v>3088</v>
      </c>
      <c r="F532" s="48">
        <v>0</v>
      </c>
      <c r="G532" s="48">
        <v>0</v>
      </c>
      <c r="H532" s="48">
        <v>0</v>
      </c>
      <c r="I532" s="48">
        <v>0</v>
      </c>
      <c r="J532" s="48">
        <f t="shared" si="24"/>
        <v>0</v>
      </c>
      <c r="L532" s="47">
        <f t="shared" si="25"/>
        <v>0</v>
      </c>
      <c r="M532" s="47">
        <f t="shared" si="26"/>
        <v>0</v>
      </c>
    </row>
    <row r="533" spans="1:13">
      <c r="A533" t="s">
        <v>1404</v>
      </c>
      <c r="B533" t="s">
        <v>226</v>
      </c>
      <c r="C533" s="49" t="s">
        <v>1466</v>
      </c>
      <c r="D533" t="s">
        <v>1465</v>
      </c>
      <c r="E533" t="s">
        <v>2321</v>
      </c>
      <c r="F533" s="48">
        <v>0</v>
      </c>
      <c r="G533" s="48">
        <v>0</v>
      </c>
      <c r="H533" s="48">
        <v>0</v>
      </c>
      <c r="I533" s="48">
        <v>0</v>
      </c>
      <c r="J533" s="48">
        <f t="shared" si="24"/>
        <v>0</v>
      </c>
      <c r="L533" s="47">
        <f t="shared" si="25"/>
        <v>0</v>
      </c>
      <c r="M533" s="47">
        <f t="shared" si="26"/>
        <v>0</v>
      </c>
    </row>
    <row r="534" spans="1:13">
      <c r="A534" t="s">
        <v>1404</v>
      </c>
      <c r="B534" t="s">
        <v>226</v>
      </c>
      <c r="C534" s="49" t="s">
        <v>154</v>
      </c>
      <c r="D534" t="s">
        <v>153</v>
      </c>
      <c r="E534" t="s">
        <v>3087</v>
      </c>
      <c r="F534" s="48">
        <v>0</v>
      </c>
      <c r="G534" s="48">
        <v>0</v>
      </c>
      <c r="H534" s="48">
        <v>0</v>
      </c>
      <c r="I534" s="48">
        <v>0</v>
      </c>
      <c r="J534" s="48">
        <f t="shared" si="24"/>
        <v>0</v>
      </c>
      <c r="L534" s="47">
        <f t="shared" si="25"/>
        <v>0</v>
      </c>
      <c r="M534" s="47">
        <f t="shared" si="26"/>
        <v>0</v>
      </c>
    </row>
    <row r="535" spans="1:13">
      <c r="A535" t="s">
        <v>1404</v>
      </c>
      <c r="B535" t="s">
        <v>226</v>
      </c>
      <c r="C535" s="49" t="s">
        <v>944</v>
      </c>
      <c r="D535" t="s">
        <v>943</v>
      </c>
      <c r="E535" t="s">
        <v>3086</v>
      </c>
      <c r="F535" s="48">
        <v>545257.877751288</v>
      </c>
      <c r="G535" s="48">
        <v>1203917.2862805682</v>
      </c>
      <c r="H535" s="48">
        <v>114020.70592133989</v>
      </c>
      <c r="I535" s="48">
        <v>362052.14514710841</v>
      </c>
      <c r="J535" s="48">
        <f t="shared" si="24"/>
        <v>2225248.0151003045</v>
      </c>
      <c r="L535" s="47">
        <f t="shared" si="25"/>
        <v>1565969.4314276767</v>
      </c>
      <c r="M535" s="47">
        <f t="shared" si="26"/>
        <v>659278.58367262792</v>
      </c>
    </row>
    <row r="536" spans="1:13">
      <c r="A536" t="s">
        <v>1404</v>
      </c>
      <c r="B536" t="s">
        <v>226</v>
      </c>
      <c r="C536" s="49" t="s">
        <v>148</v>
      </c>
      <c r="D536" t="s">
        <v>147</v>
      </c>
      <c r="E536" t="s">
        <v>3085</v>
      </c>
      <c r="F536" s="48">
        <v>406442.24511423917</v>
      </c>
      <c r="G536" s="48">
        <v>1249718.2196550961</v>
      </c>
      <c r="H536" s="48">
        <v>120947.38545365952</v>
      </c>
      <c r="I536" s="48">
        <v>170425.59246726939</v>
      </c>
      <c r="J536" s="48">
        <f t="shared" si="24"/>
        <v>1947533.4426902642</v>
      </c>
      <c r="L536" s="47">
        <f t="shared" si="25"/>
        <v>1420143.8121223655</v>
      </c>
      <c r="M536" s="47">
        <f t="shared" si="26"/>
        <v>527389.63056789874</v>
      </c>
    </row>
    <row r="537" spans="1:13">
      <c r="A537" t="s">
        <v>1404</v>
      </c>
      <c r="B537" t="s">
        <v>226</v>
      </c>
      <c r="C537" s="49" t="s">
        <v>212</v>
      </c>
      <c r="D537" t="s">
        <v>211</v>
      </c>
      <c r="E537" t="s">
        <v>3084</v>
      </c>
      <c r="F537" s="48">
        <v>0</v>
      </c>
      <c r="G537" s="48">
        <v>0</v>
      </c>
      <c r="H537" s="48">
        <v>0</v>
      </c>
      <c r="I537" s="48">
        <v>0</v>
      </c>
      <c r="J537" s="48">
        <f t="shared" si="24"/>
        <v>0</v>
      </c>
      <c r="L537" s="47">
        <f t="shared" si="25"/>
        <v>0</v>
      </c>
      <c r="M537" s="47">
        <f t="shared" si="26"/>
        <v>0</v>
      </c>
    </row>
    <row r="538" spans="1:13">
      <c r="A538" t="s">
        <v>1404</v>
      </c>
      <c r="B538" t="s">
        <v>226</v>
      </c>
      <c r="C538" s="49" t="s">
        <v>32</v>
      </c>
      <c r="D538" t="s">
        <v>31</v>
      </c>
      <c r="E538" t="s">
        <v>3083</v>
      </c>
      <c r="F538" s="48">
        <v>95233.257685192948</v>
      </c>
      <c r="G538" s="48">
        <v>20530.37814493246</v>
      </c>
      <c r="H538" s="48">
        <v>0</v>
      </c>
      <c r="I538" s="48">
        <v>0</v>
      </c>
      <c r="J538" s="48">
        <f t="shared" si="24"/>
        <v>115763.63583012541</v>
      </c>
      <c r="L538" s="47">
        <f t="shared" si="25"/>
        <v>20530.37814493246</v>
      </c>
      <c r="M538" s="47">
        <f t="shared" si="26"/>
        <v>95233.257685192948</v>
      </c>
    </row>
    <row r="539" spans="1:13">
      <c r="A539" t="s">
        <v>1404</v>
      </c>
      <c r="B539" t="s">
        <v>226</v>
      </c>
      <c r="C539" s="49" t="s">
        <v>3082</v>
      </c>
      <c r="D539" t="e">
        <v>#N/A</v>
      </c>
      <c r="E539" t="s">
        <v>3081</v>
      </c>
      <c r="F539" s="48">
        <v>0</v>
      </c>
      <c r="G539" s="48">
        <v>0</v>
      </c>
      <c r="H539" s="48">
        <v>0</v>
      </c>
      <c r="I539" s="48">
        <v>0</v>
      </c>
      <c r="J539" s="48">
        <f t="shared" si="24"/>
        <v>0</v>
      </c>
      <c r="L539" s="47">
        <f t="shared" si="25"/>
        <v>0</v>
      </c>
      <c r="M539" s="47">
        <f t="shared" si="26"/>
        <v>0</v>
      </c>
    </row>
    <row r="540" spans="1:13">
      <c r="A540" t="s">
        <v>1404</v>
      </c>
      <c r="B540" t="s">
        <v>226</v>
      </c>
      <c r="C540" s="49" t="s">
        <v>463</v>
      </c>
      <c r="D540" t="s">
        <v>462</v>
      </c>
      <c r="E540" t="s">
        <v>2985</v>
      </c>
      <c r="F540" s="48">
        <v>0</v>
      </c>
      <c r="G540" s="48">
        <v>0</v>
      </c>
      <c r="H540" s="48">
        <v>0</v>
      </c>
      <c r="I540" s="48">
        <v>0</v>
      </c>
      <c r="J540" s="48">
        <f t="shared" si="24"/>
        <v>0</v>
      </c>
      <c r="L540" s="47">
        <f t="shared" si="25"/>
        <v>0</v>
      </c>
      <c r="M540" s="47">
        <f t="shared" si="26"/>
        <v>0</v>
      </c>
    </row>
    <row r="541" spans="1:13">
      <c r="A541" t="s">
        <v>1404</v>
      </c>
      <c r="B541" t="s">
        <v>1529</v>
      </c>
      <c r="C541" s="49" t="s">
        <v>791</v>
      </c>
      <c r="D541" t="s">
        <v>790</v>
      </c>
      <c r="E541" t="s">
        <v>2243</v>
      </c>
      <c r="F541" s="48">
        <v>1055920.8967264225</v>
      </c>
      <c r="G541" s="48">
        <v>1264822.124811955</v>
      </c>
      <c r="H541" s="48">
        <v>476743.69171311514</v>
      </c>
      <c r="I541" s="48">
        <v>1080792.7655727102</v>
      </c>
      <c r="J541" s="48">
        <f t="shared" si="24"/>
        <v>3878279.4788242029</v>
      </c>
      <c r="L541" s="47">
        <f t="shared" si="25"/>
        <v>2345614.8903846652</v>
      </c>
      <c r="M541" s="47">
        <f t="shared" si="26"/>
        <v>1532664.5884395377</v>
      </c>
    </row>
    <row r="542" spans="1:13">
      <c r="A542" t="s">
        <v>1404</v>
      </c>
      <c r="B542" t="s">
        <v>1620</v>
      </c>
      <c r="C542" s="49" t="s">
        <v>3080</v>
      </c>
      <c r="D542" t="e">
        <v>#N/A</v>
      </c>
      <c r="E542" t="s">
        <v>3079</v>
      </c>
      <c r="F542" s="48">
        <v>0</v>
      </c>
      <c r="G542" s="48">
        <v>0</v>
      </c>
      <c r="H542" s="48">
        <v>0</v>
      </c>
      <c r="I542" s="48">
        <v>0</v>
      </c>
      <c r="J542" s="48">
        <f t="shared" si="24"/>
        <v>0</v>
      </c>
      <c r="L542" s="47">
        <f t="shared" si="25"/>
        <v>0</v>
      </c>
      <c r="M542" s="47">
        <f t="shared" si="26"/>
        <v>0</v>
      </c>
    </row>
    <row r="543" spans="1:13">
      <c r="A543" t="s">
        <v>1404</v>
      </c>
      <c r="B543" t="s">
        <v>1620</v>
      </c>
      <c r="C543" s="49" t="s">
        <v>1097</v>
      </c>
      <c r="D543" t="s">
        <v>1096</v>
      </c>
      <c r="E543" t="s">
        <v>3078</v>
      </c>
      <c r="F543" s="48">
        <v>1207806.6045167423</v>
      </c>
      <c r="G543" s="48">
        <v>2047739.8788976851</v>
      </c>
      <c r="H543" s="48">
        <v>987723.75749964605</v>
      </c>
      <c r="I543" s="48">
        <v>2008623.6985437681</v>
      </c>
      <c r="J543" s="48">
        <f t="shared" si="24"/>
        <v>6251893.9394578421</v>
      </c>
      <c r="L543" s="47">
        <f t="shared" si="25"/>
        <v>4056363.577441453</v>
      </c>
      <c r="M543" s="47">
        <f t="shared" si="26"/>
        <v>2195530.3620163882</v>
      </c>
    </row>
    <row r="544" spans="1:13">
      <c r="A544" t="s">
        <v>1404</v>
      </c>
      <c r="B544" t="s">
        <v>1620</v>
      </c>
      <c r="C544" s="49" t="s">
        <v>695</v>
      </c>
      <c r="D544" t="s">
        <v>694</v>
      </c>
      <c r="E544" t="s">
        <v>3078</v>
      </c>
      <c r="F544" s="48">
        <v>30855.25899366448</v>
      </c>
      <c r="G544" s="48">
        <v>0</v>
      </c>
      <c r="H544" s="48">
        <v>5794.0707089625084</v>
      </c>
      <c r="I544" s="48">
        <v>0</v>
      </c>
      <c r="J544" s="48">
        <f t="shared" si="24"/>
        <v>36649.329702626987</v>
      </c>
      <c r="L544" s="47">
        <f t="shared" si="25"/>
        <v>0</v>
      </c>
      <c r="M544" s="47">
        <f t="shared" si="26"/>
        <v>36649.329702626987</v>
      </c>
    </row>
    <row r="545" spans="1:13">
      <c r="A545" t="s">
        <v>1404</v>
      </c>
      <c r="B545" t="s">
        <v>1667</v>
      </c>
      <c r="C545" s="49" t="s">
        <v>932</v>
      </c>
      <c r="D545" t="s">
        <v>931</v>
      </c>
      <c r="E545" t="s">
        <v>3077</v>
      </c>
      <c r="F545" s="48">
        <v>8658907.4337981939</v>
      </c>
      <c r="G545" s="48">
        <v>11479369.124742193</v>
      </c>
      <c r="H545" s="48">
        <v>10169391.282157328</v>
      </c>
      <c r="I545" s="48">
        <v>12081413.398161875</v>
      </c>
      <c r="J545" s="48">
        <f t="shared" si="24"/>
        <v>42389081.238859594</v>
      </c>
      <c r="L545" s="47">
        <f t="shared" si="25"/>
        <v>23560782.522904068</v>
      </c>
      <c r="M545" s="47">
        <f t="shared" si="26"/>
        <v>18828298.715955522</v>
      </c>
    </row>
    <row r="546" spans="1:13">
      <c r="A546" t="s">
        <v>1223</v>
      </c>
      <c r="B546" t="s">
        <v>1824</v>
      </c>
      <c r="C546" s="49" t="s">
        <v>397</v>
      </c>
      <c r="D546" t="s">
        <v>396</v>
      </c>
      <c r="E546" t="s">
        <v>3076</v>
      </c>
      <c r="F546" s="48">
        <v>15128554.68716971</v>
      </c>
      <c r="G546" s="48">
        <v>49898900.216867752</v>
      </c>
      <c r="H546" s="48">
        <v>93735.940662864145</v>
      </c>
      <c r="I546" s="48">
        <v>637118.62050921458</v>
      </c>
      <c r="J546" s="48">
        <f t="shared" si="24"/>
        <v>65758309.465209536</v>
      </c>
      <c r="L546" s="47">
        <f t="shared" si="25"/>
        <v>50536018.837376967</v>
      </c>
      <c r="M546" s="47">
        <f t="shared" si="26"/>
        <v>15222290.627832575</v>
      </c>
    </row>
    <row r="547" spans="1:13">
      <c r="A547" t="s">
        <v>1223</v>
      </c>
      <c r="B547" t="s">
        <v>3066</v>
      </c>
      <c r="C547" s="49" t="s">
        <v>1221</v>
      </c>
      <c r="D547" t="s">
        <v>1220</v>
      </c>
      <c r="E547" t="s">
        <v>3075</v>
      </c>
      <c r="F547" s="48">
        <v>0</v>
      </c>
      <c r="G547" s="48">
        <v>0</v>
      </c>
      <c r="H547" s="48">
        <v>0</v>
      </c>
      <c r="I547" s="48">
        <v>0</v>
      </c>
      <c r="J547" s="48">
        <f t="shared" si="24"/>
        <v>0</v>
      </c>
      <c r="L547" s="47">
        <f t="shared" si="25"/>
        <v>0</v>
      </c>
      <c r="M547" s="47">
        <f t="shared" si="26"/>
        <v>0</v>
      </c>
    </row>
    <row r="548" spans="1:13">
      <c r="A548" t="s">
        <v>1223</v>
      </c>
      <c r="B548" t="s">
        <v>3066</v>
      </c>
      <c r="C548" s="49" t="s">
        <v>1237</v>
      </c>
      <c r="D548" t="s">
        <v>1236</v>
      </c>
      <c r="E548" t="s">
        <v>3074</v>
      </c>
      <c r="F548" s="48">
        <v>0</v>
      </c>
      <c r="G548" s="48">
        <v>817353.87719957333</v>
      </c>
      <c r="H548" s="48">
        <v>0</v>
      </c>
      <c r="I548" s="48">
        <v>0</v>
      </c>
      <c r="J548" s="48">
        <f t="shared" si="24"/>
        <v>817353.87719957333</v>
      </c>
      <c r="L548" s="47">
        <f t="shared" si="25"/>
        <v>817353.87719957333</v>
      </c>
      <c r="M548" s="47">
        <f t="shared" si="26"/>
        <v>0</v>
      </c>
    </row>
    <row r="549" spans="1:13">
      <c r="A549" t="s">
        <v>1223</v>
      </c>
      <c r="B549" t="s">
        <v>3066</v>
      </c>
      <c r="C549" s="49" t="s">
        <v>1360</v>
      </c>
      <c r="D549" t="s">
        <v>1359</v>
      </c>
      <c r="E549" t="s">
        <v>3073</v>
      </c>
      <c r="F549" s="48">
        <v>0</v>
      </c>
      <c r="G549" s="48">
        <v>3394.6981970891288</v>
      </c>
      <c r="H549" s="48">
        <v>0</v>
      </c>
      <c r="I549" s="48">
        <v>0</v>
      </c>
      <c r="J549" s="48">
        <f t="shared" si="24"/>
        <v>3394.6981970891288</v>
      </c>
      <c r="L549" s="47">
        <f t="shared" si="25"/>
        <v>3394.6981970891288</v>
      </c>
      <c r="M549" s="47">
        <f t="shared" si="26"/>
        <v>0</v>
      </c>
    </row>
    <row r="550" spans="1:13">
      <c r="A550" t="s">
        <v>1223</v>
      </c>
      <c r="B550" t="s">
        <v>3066</v>
      </c>
      <c r="C550" s="49" t="s">
        <v>1336</v>
      </c>
      <c r="D550" t="s">
        <v>1335</v>
      </c>
      <c r="E550" t="s">
        <v>3072</v>
      </c>
      <c r="F550" s="48">
        <v>36488.47672647296</v>
      </c>
      <c r="G550" s="48">
        <v>44934.247248016894</v>
      </c>
      <c r="H550" s="48">
        <v>0</v>
      </c>
      <c r="I550" s="48">
        <v>0</v>
      </c>
      <c r="J550" s="48">
        <f t="shared" si="24"/>
        <v>81422.723974489854</v>
      </c>
      <c r="L550" s="47">
        <f t="shared" si="25"/>
        <v>44934.247248016894</v>
      </c>
      <c r="M550" s="47">
        <f t="shared" si="26"/>
        <v>36488.47672647296</v>
      </c>
    </row>
    <row r="551" spans="1:13">
      <c r="A551" t="s">
        <v>1223</v>
      </c>
      <c r="B551" t="s">
        <v>3066</v>
      </c>
      <c r="C551" s="49" t="s">
        <v>1273</v>
      </c>
      <c r="D551" t="s">
        <v>1272</v>
      </c>
      <c r="E551" t="s">
        <v>3071</v>
      </c>
      <c r="F551" s="48">
        <v>136182.91260988693</v>
      </c>
      <c r="G551" s="48">
        <v>767257.78159264592</v>
      </c>
      <c r="H551" s="48">
        <v>0</v>
      </c>
      <c r="I551" s="48">
        <v>0</v>
      </c>
      <c r="J551" s="48">
        <f t="shared" si="24"/>
        <v>903440.69420253288</v>
      </c>
      <c r="L551" s="47">
        <f t="shared" si="25"/>
        <v>767257.78159264592</v>
      </c>
      <c r="M551" s="47">
        <f t="shared" si="26"/>
        <v>136182.91260988693</v>
      </c>
    </row>
    <row r="552" spans="1:13">
      <c r="A552" t="s">
        <v>1223</v>
      </c>
      <c r="B552" t="s">
        <v>3066</v>
      </c>
      <c r="C552" s="49" t="s">
        <v>3070</v>
      </c>
      <c r="D552" t="e">
        <v>#N/A</v>
      </c>
      <c r="E552" t="s">
        <v>3069</v>
      </c>
      <c r="F552" s="48">
        <v>0</v>
      </c>
      <c r="G552" s="48">
        <v>843613.62284534564</v>
      </c>
      <c r="H552" s="48">
        <v>0</v>
      </c>
      <c r="I552" s="48">
        <v>0</v>
      </c>
      <c r="J552" s="48">
        <f t="shared" si="24"/>
        <v>843613.62284534564</v>
      </c>
      <c r="L552" s="47">
        <f t="shared" si="25"/>
        <v>843613.62284534564</v>
      </c>
      <c r="M552" s="47">
        <f t="shared" si="26"/>
        <v>0</v>
      </c>
    </row>
    <row r="553" spans="1:13">
      <c r="A553" t="s">
        <v>1223</v>
      </c>
      <c r="B553" t="s">
        <v>3066</v>
      </c>
      <c r="C553" s="49" t="s">
        <v>1342</v>
      </c>
      <c r="D553" t="s">
        <v>1341</v>
      </c>
      <c r="E553" t="s">
        <v>3068</v>
      </c>
      <c r="F553" s="48">
        <v>3549.4878947551429</v>
      </c>
      <c r="G553" s="48">
        <v>27478.74033809247</v>
      </c>
      <c r="H553" s="48">
        <v>0</v>
      </c>
      <c r="I553" s="48">
        <v>0</v>
      </c>
      <c r="J553" s="48">
        <f t="shared" si="24"/>
        <v>31028.228232847614</v>
      </c>
      <c r="L553" s="47">
        <f t="shared" si="25"/>
        <v>27478.74033809247</v>
      </c>
      <c r="M553" s="47">
        <f t="shared" si="26"/>
        <v>3549.4878947551429</v>
      </c>
    </row>
    <row r="554" spans="1:13">
      <c r="A554" t="s">
        <v>1223</v>
      </c>
      <c r="B554" t="s">
        <v>3066</v>
      </c>
      <c r="C554" s="49" t="s">
        <v>1375</v>
      </c>
      <c r="D554" t="s">
        <v>1374</v>
      </c>
      <c r="E554" t="s">
        <v>3067</v>
      </c>
      <c r="F554" s="48">
        <v>313307.64536558493</v>
      </c>
      <c r="G554" s="48">
        <v>1731410.3042243943</v>
      </c>
      <c r="H554" s="48">
        <v>0</v>
      </c>
      <c r="I554" s="48">
        <v>0</v>
      </c>
      <c r="J554" s="48">
        <f t="shared" si="24"/>
        <v>2044717.9495899791</v>
      </c>
      <c r="L554" s="47">
        <f t="shared" si="25"/>
        <v>1731410.3042243943</v>
      </c>
      <c r="M554" s="47">
        <f t="shared" si="26"/>
        <v>313307.64536558493</v>
      </c>
    </row>
    <row r="555" spans="1:13">
      <c r="A555" t="s">
        <v>1223</v>
      </c>
      <c r="B555" t="s">
        <v>3066</v>
      </c>
      <c r="C555" s="49" t="s">
        <v>1291</v>
      </c>
      <c r="D555" t="s">
        <v>1290</v>
      </c>
      <c r="E555" t="s">
        <v>3065</v>
      </c>
      <c r="F555" s="48">
        <v>1601.2727344760042</v>
      </c>
      <c r="G555" s="48">
        <v>23510.292351802014</v>
      </c>
      <c r="H555" s="48">
        <v>0</v>
      </c>
      <c r="I555" s="48">
        <v>0</v>
      </c>
      <c r="J555" s="48">
        <f t="shared" si="24"/>
        <v>25111.565086278017</v>
      </c>
      <c r="L555" s="47">
        <f t="shared" si="25"/>
        <v>23510.292351802014</v>
      </c>
      <c r="M555" s="47">
        <f t="shared" si="26"/>
        <v>1601.2727344760042</v>
      </c>
    </row>
    <row r="556" spans="1:13">
      <c r="A556" t="s">
        <v>1223</v>
      </c>
      <c r="B556" t="s">
        <v>226</v>
      </c>
      <c r="C556" s="49" t="s">
        <v>1150</v>
      </c>
      <c r="D556" t="s">
        <v>1149</v>
      </c>
      <c r="E556" t="s">
        <v>3064</v>
      </c>
      <c r="F556" s="48">
        <v>2618.5116247494771</v>
      </c>
      <c r="G556" s="48">
        <v>0</v>
      </c>
      <c r="H556" s="48">
        <v>0</v>
      </c>
      <c r="I556" s="48">
        <v>0</v>
      </c>
      <c r="J556" s="48">
        <f t="shared" si="24"/>
        <v>2618.5116247494771</v>
      </c>
      <c r="L556" s="47">
        <f t="shared" si="25"/>
        <v>0</v>
      </c>
      <c r="M556" s="47">
        <f t="shared" si="26"/>
        <v>2618.5116247494771</v>
      </c>
    </row>
    <row r="557" spans="1:13">
      <c r="A557" t="s">
        <v>1223</v>
      </c>
      <c r="B557" t="s">
        <v>226</v>
      </c>
      <c r="C557" s="49" t="s">
        <v>391</v>
      </c>
      <c r="D557" t="s">
        <v>390</v>
      </c>
      <c r="E557" t="s">
        <v>3063</v>
      </c>
      <c r="F557" s="48">
        <v>808553.07174100017</v>
      </c>
      <c r="G557" s="48">
        <v>1976956.3080814022</v>
      </c>
      <c r="H557" s="48">
        <v>414956.9016347531</v>
      </c>
      <c r="I557" s="48">
        <v>730368.36033507658</v>
      </c>
      <c r="J557" s="48">
        <f t="shared" si="24"/>
        <v>3930834.6417922322</v>
      </c>
      <c r="L557" s="47">
        <f t="shared" si="25"/>
        <v>2707324.6684164787</v>
      </c>
      <c r="M557" s="47">
        <f t="shared" si="26"/>
        <v>1223509.9733757533</v>
      </c>
    </row>
    <row r="558" spans="1:13">
      <c r="A558" t="s">
        <v>1223</v>
      </c>
      <c r="B558" t="s">
        <v>226</v>
      </c>
      <c r="C558" s="49" t="s">
        <v>2690</v>
      </c>
      <c r="D558" t="s">
        <v>2692</v>
      </c>
      <c r="E558" t="s">
        <v>3062</v>
      </c>
      <c r="F558" s="48">
        <v>0</v>
      </c>
      <c r="G558" s="48">
        <v>0</v>
      </c>
      <c r="H558" s="48">
        <v>0</v>
      </c>
      <c r="I558" s="48">
        <v>0</v>
      </c>
      <c r="J558" s="48">
        <f t="shared" si="24"/>
        <v>0</v>
      </c>
      <c r="L558" s="47">
        <f t="shared" si="25"/>
        <v>0</v>
      </c>
      <c r="M558" s="47">
        <f t="shared" si="26"/>
        <v>0</v>
      </c>
    </row>
    <row r="559" spans="1:13">
      <c r="A559" t="s">
        <v>1223</v>
      </c>
      <c r="B559" t="s">
        <v>226</v>
      </c>
      <c r="C559" s="49" t="s">
        <v>1963</v>
      </c>
      <c r="D559" t="s">
        <v>1961</v>
      </c>
      <c r="E559" t="s">
        <v>3030</v>
      </c>
      <c r="F559" s="48">
        <v>221107.52278266643</v>
      </c>
      <c r="G559" s="48">
        <v>1542.2638541136689</v>
      </c>
      <c r="H559" s="48">
        <v>147317.21331406079</v>
      </c>
      <c r="I559" s="48">
        <v>25861.362289880988</v>
      </c>
      <c r="J559" s="48">
        <f t="shared" si="24"/>
        <v>395828.36224072188</v>
      </c>
      <c r="L559" s="47">
        <f t="shared" si="25"/>
        <v>27403.626143994657</v>
      </c>
      <c r="M559" s="47">
        <f t="shared" si="26"/>
        <v>368424.7360967272</v>
      </c>
    </row>
    <row r="560" spans="1:13">
      <c r="A560" t="s">
        <v>1223</v>
      </c>
      <c r="B560" t="s">
        <v>226</v>
      </c>
      <c r="C560" s="49" t="s">
        <v>1043</v>
      </c>
      <c r="D560" t="s">
        <v>1042</v>
      </c>
      <c r="E560" t="s">
        <v>3061</v>
      </c>
      <c r="F560" s="48">
        <v>1371397.5021341462</v>
      </c>
      <c r="G560" s="48">
        <v>15560960.768457372</v>
      </c>
      <c r="H560" s="48">
        <v>792933.71280575055</v>
      </c>
      <c r="I560" s="48">
        <v>3541844.3726420277</v>
      </c>
      <c r="J560" s="48">
        <f t="shared" si="24"/>
        <v>21267136.356039301</v>
      </c>
      <c r="L560" s="47">
        <f t="shared" si="25"/>
        <v>19102805.141099401</v>
      </c>
      <c r="M560" s="47">
        <f t="shared" si="26"/>
        <v>2164331.2149398969</v>
      </c>
    </row>
    <row r="561" spans="1:13">
      <c r="A561" t="s">
        <v>1223</v>
      </c>
      <c r="B561" t="s">
        <v>226</v>
      </c>
      <c r="C561" s="49" t="s">
        <v>3060</v>
      </c>
      <c r="D561" t="s">
        <v>1712</v>
      </c>
      <c r="E561" t="s">
        <v>3059</v>
      </c>
      <c r="F561" s="48">
        <v>0</v>
      </c>
      <c r="G561" s="48">
        <v>0</v>
      </c>
      <c r="H561" s="48">
        <v>0</v>
      </c>
      <c r="I561" s="48">
        <v>0</v>
      </c>
      <c r="J561" s="48">
        <f t="shared" si="24"/>
        <v>0</v>
      </c>
      <c r="L561" s="47">
        <f t="shared" si="25"/>
        <v>0</v>
      </c>
      <c r="M561" s="47">
        <f t="shared" si="26"/>
        <v>0</v>
      </c>
    </row>
    <row r="562" spans="1:13">
      <c r="A562" t="s">
        <v>1223</v>
      </c>
      <c r="B562" t="s">
        <v>226</v>
      </c>
      <c r="C562" s="49" t="s">
        <v>26</v>
      </c>
      <c r="D562" t="s">
        <v>25</v>
      </c>
      <c r="E562" t="s">
        <v>3058</v>
      </c>
      <c r="F562" s="48">
        <v>15743.742991872781</v>
      </c>
      <c r="G562" s="48">
        <v>0</v>
      </c>
      <c r="H562" s="48">
        <v>4056.5494736692417</v>
      </c>
      <c r="I562" s="48">
        <v>0</v>
      </c>
      <c r="J562" s="48">
        <f t="shared" si="24"/>
        <v>19800.292465542021</v>
      </c>
      <c r="L562" s="47">
        <f t="shared" si="25"/>
        <v>0</v>
      </c>
      <c r="M562" s="47">
        <f t="shared" si="26"/>
        <v>19800.292465542021</v>
      </c>
    </row>
    <row r="563" spans="1:13">
      <c r="A563" t="s">
        <v>1223</v>
      </c>
      <c r="B563" t="s">
        <v>226</v>
      </c>
      <c r="C563" s="49" t="s">
        <v>1496</v>
      </c>
      <c r="D563" t="s">
        <v>1495</v>
      </c>
      <c r="E563" t="s">
        <v>2301</v>
      </c>
      <c r="F563" s="48">
        <v>0</v>
      </c>
      <c r="G563" s="48">
        <v>28766.56136446739</v>
      </c>
      <c r="H563" s="48">
        <v>0</v>
      </c>
      <c r="I563" s="48">
        <v>162275.1662102626</v>
      </c>
      <c r="J563" s="48">
        <f t="shared" si="24"/>
        <v>191041.72757473</v>
      </c>
      <c r="L563" s="47">
        <f t="shared" si="25"/>
        <v>191041.72757473</v>
      </c>
      <c r="M563" s="47">
        <f t="shared" si="26"/>
        <v>0</v>
      </c>
    </row>
    <row r="564" spans="1:13">
      <c r="A564" t="s">
        <v>1223</v>
      </c>
      <c r="B564" t="s">
        <v>226</v>
      </c>
      <c r="C564" s="49" t="s">
        <v>1019</v>
      </c>
      <c r="D564" t="s">
        <v>1018</v>
      </c>
      <c r="E564" t="s">
        <v>3057</v>
      </c>
      <c r="F564" s="48">
        <v>791054.84690552356</v>
      </c>
      <c r="G564" s="48">
        <v>540000.77179477003</v>
      </c>
      <c r="H564" s="48">
        <v>1443135.7677100669</v>
      </c>
      <c r="I564" s="48">
        <v>762924.83222986106</v>
      </c>
      <c r="J564" s="48">
        <f t="shared" si="24"/>
        <v>3537116.2186402213</v>
      </c>
      <c r="L564" s="47">
        <f t="shared" si="25"/>
        <v>1302925.604024631</v>
      </c>
      <c r="M564" s="47">
        <f t="shared" si="26"/>
        <v>2234190.6146155903</v>
      </c>
    </row>
    <row r="565" spans="1:13">
      <c r="A565" t="s">
        <v>1223</v>
      </c>
      <c r="B565" t="s">
        <v>226</v>
      </c>
      <c r="C565" s="49" t="s">
        <v>2656</v>
      </c>
      <c r="D565" t="s">
        <v>2654</v>
      </c>
      <c r="E565" t="s">
        <v>2653</v>
      </c>
      <c r="F565" s="48">
        <v>0</v>
      </c>
      <c r="G565" s="48">
        <v>0</v>
      </c>
      <c r="H565" s="48">
        <v>104.03253134809725</v>
      </c>
      <c r="I565" s="48">
        <v>0</v>
      </c>
      <c r="J565" s="48">
        <f t="shared" si="24"/>
        <v>104.03253134809725</v>
      </c>
      <c r="L565" s="47">
        <f t="shared" si="25"/>
        <v>0</v>
      </c>
      <c r="M565" s="47">
        <f t="shared" si="26"/>
        <v>104.03253134809725</v>
      </c>
    </row>
    <row r="566" spans="1:13">
      <c r="A566" t="s">
        <v>1223</v>
      </c>
      <c r="B566" t="s">
        <v>226</v>
      </c>
      <c r="C566" s="49" t="s">
        <v>1520</v>
      </c>
      <c r="D566" t="s">
        <v>1519</v>
      </c>
      <c r="E566" t="s">
        <v>1521</v>
      </c>
      <c r="F566" s="48">
        <v>74068.135495056442</v>
      </c>
      <c r="G566" s="48">
        <v>6987.8989470581164</v>
      </c>
      <c r="H566" s="48">
        <v>55744.559194294678</v>
      </c>
      <c r="I566" s="48">
        <v>39948.558940666146</v>
      </c>
      <c r="J566" s="48">
        <f t="shared" si="24"/>
        <v>176749.15257707538</v>
      </c>
      <c r="L566" s="47">
        <f t="shared" si="25"/>
        <v>46936.45788772426</v>
      </c>
      <c r="M566" s="47">
        <f t="shared" si="26"/>
        <v>129812.69468935112</v>
      </c>
    </row>
    <row r="567" spans="1:13">
      <c r="A567" t="s">
        <v>1223</v>
      </c>
      <c r="B567" t="s">
        <v>226</v>
      </c>
      <c r="C567" s="49" t="s">
        <v>563</v>
      </c>
      <c r="D567" t="s">
        <v>562</v>
      </c>
      <c r="E567" t="s">
        <v>2587</v>
      </c>
      <c r="F567" s="48">
        <v>792090.43928329041</v>
      </c>
      <c r="G567" s="48">
        <v>884575.15067846759</v>
      </c>
      <c r="H567" s="48">
        <v>295040.34912919701</v>
      </c>
      <c r="I567" s="48">
        <v>285526.71880704456</v>
      </c>
      <c r="J567" s="48">
        <f t="shared" si="24"/>
        <v>2257232.6578979995</v>
      </c>
      <c r="L567" s="47">
        <f t="shared" si="25"/>
        <v>1170101.8694855121</v>
      </c>
      <c r="M567" s="47">
        <f t="shared" si="26"/>
        <v>1087130.7884124874</v>
      </c>
    </row>
    <row r="568" spans="1:13">
      <c r="A568" t="s">
        <v>1223</v>
      </c>
      <c r="B568" t="s">
        <v>226</v>
      </c>
      <c r="C568" s="49" t="s">
        <v>1598</v>
      </c>
      <c r="D568" t="s">
        <v>1597</v>
      </c>
      <c r="E568" t="s">
        <v>3056</v>
      </c>
      <c r="F568" s="48">
        <v>0</v>
      </c>
      <c r="G568" s="48">
        <v>0</v>
      </c>
      <c r="H568" s="48">
        <v>0</v>
      </c>
      <c r="I568" s="48">
        <v>0</v>
      </c>
      <c r="J568" s="48">
        <f t="shared" si="24"/>
        <v>0</v>
      </c>
      <c r="L568" s="47">
        <f t="shared" si="25"/>
        <v>0</v>
      </c>
      <c r="M568" s="47">
        <f t="shared" si="26"/>
        <v>0</v>
      </c>
    </row>
    <row r="569" spans="1:13">
      <c r="A569" t="s">
        <v>1223</v>
      </c>
      <c r="B569" t="s">
        <v>226</v>
      </c>
      <c r="C569" s="49" t="s">
        <v>1460</v>
      </c>
      <c r="D569" t="s">
        <v>1459</v>
      </c>
      <c r="E569" t="s">
        <v>3055</v>
      </c>
      <c r="F569" s="48">
        <v>0</v>
      </c>
      <c r="G569" s="48">
        <v>65513.582849327293</v>
      </c>
      <c r="H569" s="48">
        <v>0</v>
      </c>
      <c r="I569" s="48">
        <v>99537.770837421791</v>
      </c>
      <c r="J569" s="48">
        <f t="shared" si="24"/>
        <v>165051.35368674909</v>
      </c>
      <c r="L569" s="47">
        <f t="shared" si="25"/>
        <v>165051.35368674909</v>
      </c>
      <c r="M569" s="47">
        <f t="shared" si="26"/>
        <v>0</v>
      </c>
    </row>
    <row r="570" spans="1:13">
      <c r="A570" t="s">
        <v>1223</v>
      </c>
      <c r="B570" t="s">
        <v>226</v>
      </c>
      <c r="C570" s="49" t="s">
        <v>3054</v>
      </c>
      <c r="D570" t="s">
        <v>3053</v>
      </c>
      <c r="E570" t="s">
        <v>3052</v>
      </c>
      <c r="F570" s="48">
        <v>0</v>
      </c>
      <c r="G570" s="48">
        <v>0</v>
      </c>
      <c r="H570" s="48">
        <v>0</v>
      </c>
      <c r="I570" s="48">
        <v>0</v>
      </c>
      <c r="J570" s="48">
        <f t="shared" si="24"/>
        <v>0</v>
      </c>
      <c r="L570" s="47">
        <f t="shared" si="25"/>
        <v>0</v>
      </c>
      <c r="M570" s="47">
        <f t="shared" si="26"/>
        <v>0</v>
      </c>
    </row>
    <row r="571" spans="1:13">
      <c r="A571" t="s">
        <v>1223</v>
      </c>
      <c r="B571" t="s">
        <v>226</v>
      </c>
      <c r="C571" s="49" t="s">
        <v>1049</v>
      </c>
      <c r="D571" t="s">
        <v>1048</v>
      </c>
      <c r="E571" t="s">
        <v>3051</v>
      </c>
      <c r="F571" s="48">
        <v>801447.52346582524</v>
      </c>
      <c r="G571" s="48">
        <v>844332.53635512409</v>
      </c>
      <c r="H571" s="48">
        <v>447210.63547471457</v>
      </c>
      <c r="I571" s="48">
        <v>1717608.3515583538</v>
      </c>
      <c r="J571" s="48">
        <f t="shared" si="24"/>
        <v>3810599.0468540178</v>
      </c>
      <c r="L571" s="47">
        <f t="shared" si="25"/>
        <v>2561940.8879134776</v>
      </c>
      <c r="M571" s="47">
        <f t="shared" si="26"/>
        <v>1248658.1589405397</v>
      </c>
    </row>
    <row r="572" spans="1:13">
      <c r="A572" t="s">
        <v>1223</v>
      </c>
      <c r="B572" t="s">
        <v>226</v>
      </c>
      <c r="C572" s="49" t="s">
        <v>1418</v>
      </c>
      <c r="D572" t="s">
        <v>1417</v>
      </c>
      <c r="E572" t="s">
        <v>3050</v>
      </c>
      <c r="F572" s="48">
        <v>0</v>
      </c>
      <c r="G572" s="48">
        <v>0</v>
      </c>
      <c r="H572" s="48">
        <v>0</v>
      </c>
      <c r="I572" s="48">
        <v>0</v>
      </c>
      <c r="J572" s="48">
        <f t="shared" si="24"/>
        <v>0</v>
      </c>
      <c r="L572" s="47">
        <f t="shared" si="25"/>
        <v>0</v>
      </c>
      <c r="M572" s="47">
        <f t="shared" si="26"/>
        <v>0</v>
      </c>
    </row>
    <row r="573" spans="1:13">
      <c r="A573" t="s">
        <v>1223</v>
      </c>
      <c r="B573" t="s">
        <v>226</v>
      </c>
      <c r="C573" s="49" t="s">
        <v>1046</v>
      </c>
      <c r="D573" t="s">
        <v>1045</v>
      </c>
      <c r="E573" t="s">
        <v>3049</v>
      </c>
      <c r="F573" s="48">
        <v>919482.10380089341</v>
      </c>
      <c r="G573" s="48">
        <v>2062868.2561269251</v>
      </c>
      <c r="H573" s="48">
        <v>459906.37601159653</v>
      </c>
      <c r="I573" s="48">
        <v>1746694.6871451547</v>
      </c>
      <c r="J573" s="48">
        <f t="shared" si="24"/>
        <v>5188951.4230845701</v>
      </c>
      <c r="L573" s="47">
        <f t="shared" si="25"/>
        <v>3809562.9432720798</v>
      </c>
      <c r="M573" s="47">
        <f t="shared" si="26"/>
        <v>1379388.4798124898</v>
      </c>
    </row>
    <row r="574" spans="1:13">
      <c r="A574" t="s">
        <v>1223</v>
      </c>
      <c r="B574" t="s">
        <v>226</v>
      </c>
      <c r="C574" s="49" t="s">
        <v>1082</v>
      </c>
      <c r="D574" t="s">
        <v>1081</v>
      </c>
      <c r="E574" t="s">
        <v>3048</v>
      </c>
      <c r="F574" s="48">
        <v>1982913.1306993028</v>
      </c>
      <c r="G574" s="48">
        <v>14682239.160255302</v>
      </c>
      <c r="H574" s="48">
        <v>533096.26665512926</v>
      </c>
      <c r="I574" s="48">
        <v>2129036.1729816757</v>
      </c>
      <c r="J574" s="48">
        <f t="shared" si="24"/>
        <v>19327284.730591409</v>
      </c>
      <c r="L574" s="47">
        <f t="shared" si="25"/>
        <v>16811275.333236977</v>
      </c>
      <c r="M574" s="47">
        <f t="shared" si="26"/>
        <v>2516009.3973544319</v>
      </c>
    </row>
    <row r="575" spans="1:13">
      <c r="A575" t="s">
        <v>1223</v>
      </c>
      <c r="B575" t="s">
        <v>226</v>
      </c>
      <c r="C575" s="49" t="s">
        <v>1076</v>
      </c>
      <c r="D575" t="s">
        <v>1075</v>
      </c>
      <c r="E575" t="s">
        <v>3047</v>
      </c>
      <c r="F575" s="48">
        <v>441339.09291927831</v>
      </c>
      <c r="G575" s="48">
        <v>1809275.2840926501</v>
      </c>
      <c r="H575" s="48">
        <v>279310.15460793697</v>
      </c>
      <c r="I575" s="48">
        <v>883911.21153266344</v>
      </c>
      <c r="J575" s="48">
        <f t="shared" si="24"/>
        <v>3413835.743152529</v>
      </c>
      <c r="L575" s="47">
        <f t="shared" si="25"/>
        <v>2693186.4956253134</v>
      </c>
      <c r="M575" s="47">
        <f t="shared" si="26"/>
        <v>720649.24752721528</v>
      </c>
    </row>
    <row r="576" spans="1:13">
      <c r="A576" t="s">
        <v>1223</v>
      </c>
      <c r="B576" t="s">
        <v>226</v>
      </c>
      <c r="C576" s="49" t="s">
        <v>1079</v>
      </c>
      <c r="D576" t="s">
        <v>1078</v>
      </c>
      <c r="E576" t="s">
        <v>3046</v>
      </c>
      <c r="F576" s="48">
        <v>1022085.2809235022</v>
      </c>
      <c r="G576" s="48">
        <v>3684875.9666768513</v>
      </c>
      <c r="H576" s="48">
        <v>1040293.6310231104</v>
      </c>
      <c r="I576" s="48">
        <v>4903595.3836710509</v>
      </c>
      <c r="J576" s="48">
        <f t="shared" si="24"/>
        <v>10650850.262294514</v>
      </c>
      <c r="L576" s="47">
        <f t="shared" si="25"/>
        <v>8588471.3503479026</v>
      </c>
      <c r="M576" s="47">
        <f t="shared" si="26"/>
        <v>2062378.9119466124</v>
      </c>
    </row>
    <row r="577" spans="1:13">
      <c r="A577" t="s">
        <v>1223</v>
      </c>
      <c r="B577" t="s">
        <v>226</v>
      </c>
      <c r="C577" s="49" t="s">
        <v>1073</v>
      </c>
      <c r="D577" t="s">
        <v>1072</v>
      </c>
      <c r="E577" t="s">
        <v>3045</v>
      </c>
      <c r="F577" s="48">
        <v>1373986.0557492443</v>
      </c>
      <c r="G577" s="48">
        <v>18140426.589271169</v>
      </c>
      <c r="H577" s="48">
        <v>1230649.9687593933</v>
      </c>
      <c r="I577" s="48">
        <v>4739321.1128938925</v>
      </c>
      <c r="J577" s="48">
        <f t="shared" si="24"/>
        <v>25484383.7266737</v>
      </c>
      <c r="L577" s="47">
        <f t="shared" si="25"/>
        <v>22879747.70216506</v>
      </c>
      <c r="M577" s="47">
        <f t="shared" si="26"/>
        <v>2604636.0245086374</v>
      </c>
    </row>
    <row r="578" spans="1:13">
      <c r="A578" t="s">
        <v>1223</v>
      </c>
      <c r="B578" t="s">
        <v>226</v>
      </c>
      <c r="C578" s="49" t="s">
        <v>394</v>
      </c>
      <c r="D578" t="s">
        <v>393</v>
      </c>
      <c r="E578" t="s">
        <v>3044</v>
      </c>
      <c r="F578" s="48">
        <v>230552.66253919675</v>
      </c>
      <c r="G578" s="48">
        <v>19216.246110960117</v>
      </c>
      <c r="H578" s="48">
        <v>72347.133592440237</v>
      </c>
      <c r="I578" s="48">
        <v>63577.426607301248</v>
      </c>
      <c r="J578" s="48">
        <f t="shared" si="24"/>
        <v>385693.46884989832</v>
      </c>
      <c r="L578" s="47">
        <f t="shared" si="25"/>
        <v>82793.672718261369</v>
      </c>
      <c r="M578" s="47">
        <f t="shared" si="26"/>
        <v>302899.79613163701</v>
      </c>
    </row>
    <row r="579" spans="1:13">
      <c r="A579" t="s">
        <v>1223</v>
      </c>
      <c r="B579" t="s">
        <v>226</v>
      </c>
      <c r="C579" s="49" t="s">
        <v>299</v>
      </c>
      <c r="D579" t="s">
        <v>298</v>
      </c>
      <c r="E579" t="s">
        <v>3043</v>
      </c>
      <c r="F579" s="48">
        <v>0</v>
      </c>
      <c r="G579" s="48">
        <v>0</v>
      </c>
      <c r="H579" s="48">
        <v>0</v>
      </c>
      <c r="I579" s="48">
        <v>0</v>
      </c>
      <c r="J579" s="48">
        <f t="shared" ref="J579:J589" si="27">SUM(F579:I579)</f>
        <v>0</v>
      </c>
      <c r="L579" s="47">
        <f t="shared" ref="L579:L589" si="28">G579+I579</f>
        <v>0</v>
      </c>
      <c r="M579" s="47">
        <f t="shared" ref="M579:M589" si="29">F579+H579</f>
        <v>0</v>
      </c>
    </row>
    <row r="580" spans="1:13">
      <c r="A580" t="s">
        <v>1223</v>
      </c>
      <c r="B580" t="s">
        <v>226</v>
      </c>
      <c r="C580" s="49" t="s">
        <v>2665</v>
      </c>
      <c r="D580" t="s">
        <v>1676</v>
      </c>
      <c r="E580" t="s">
        <v>3042</v>
      </c>
      <c r="F580" s="48">
        <v>807182.56640858087</v>
      </c>
      <c r="G580" s="48">
        <v>1084727.9389045204</v>
      </c>
      <c r="H580" s="48">
        <v>608776.17473977292</v>
      </c>
      <c r="I580" s="48">
        <v>270498.86233288556</v>
      </c>
      <c r="J580" s="48">
        <f t="shared" si="27"/>
        <v>2771185.5423857598</v>
      </c>
      <c r="L580" s="47">
        <f t="shared" si="28"/>
        <v>1355226.801237406</v>
      </c>
      <c r="M580" s="47">
        <f t="shared" si="29"/>
        <v>1415958.7411483538</v>
      </c>
    </row>
    <row r="581" spans="1:13">
      <c r="A581" t="s">
        <v>1223</v>
      </c>
      <c r="B581" t="s">
        <v>226</v>
      </c>
      <c r="C581" s="49" t="s">
        <v>1610</v>
      </c>
      <c r="D581" t="s">
        <v>1609</v>
      </c>
      <c r="E581" t="s">
        <v>3041</v>
      </c>
      <c r="F581" s="48">
        <v>991.45533478735865</v>
      </c>
      <c r="G581" s="48">
        <v>0</v>
      </c>
      <c r="H581" s="48">
        <v>0</v>
      </c>
      <c r="I581" s="48">
        <v>0</v>
      </c>
      <c r="J581" s="48">
        <f t="shared" si="27"/>
        <v>991.45533478735865</v>
      </c>
      <c r="L581" s="47">
        <f t="shared" si="28"/>
        <v>0</v>
      </c>
      <c r="M581" s="47">
        <f t="shared" si="29"/>
        <v>991.45533478735865</v>
      </c>
    </row>
    <row r="582" spans="1:13">
      <c r="A582" t="s">
        <v>1223</v>
      </c>
      <c r="B582" t="s">
        <v>226</v>
      </c>
      <c r="C582" s="49" t="s">
        <v>56</v>
      </c>
      <c r="D582" t="s">
        <v>55</v>
      </c>
      <c r="E582" t="s">
        <v>3040</v>
      </c>
      <c r="F582" s="48">
        <v>0</v>
      </c>
      <c r="G582" s="48">
        <v>0</v>
      </c>
      <c r="H582" s="48">
        <v>0</v>
      </c>
      <c r="I582" s="48">
        <v>0</v>
      </c>
      <c r="J582" s="48">
        <f t="shared" si="27"/>
        <v>0</v>
      </c>
      <c r="L582" s="47">
        <f t="shared" si="28"/>
        <v>0</v>
      </c>
      <c r="M582" s="47">
        <f t="shared" si="29"/>
        <v>0</v>
      </c>
    </row>
    <row r="583" spans="1:13">
      <c r="A583" t="s">
        <v>1223</v>
      </c>
      <c r="B583" t="s">
        <v>1529</v>
      </c>
      <c r="C583" s="49" t="s">
        <v>1040</v>
      </c>
      <c r="D583" t="s">
        <v>1039</v>
      </c>
      <c r="E583" t="s">
        <v>3039</v>
      </c>
      <c r="F583" s="48">
        <v>6168.1027379357984</v>
      </c>
      <c r="G583" s="48">
        <v>417879.69660060777</v>
      </c>
      <c r="H583" s="48">
        <v>2628.9616932769254</v>
      </c>
      <c r="I583" s="48">
        <v>399593.2368860654</v>
      </c>
      <c r="J583" s="48">
        <f t="shared" si="27"/>
        <v>826269.99791788589</v>
      </c>
      <c r="L583" s="47">
        <f t="shared" si="28"/>
        <v>817472.93348667317</v>
      </c>
      <c r="M583" s="47">
        <f t="shared" si="29"/>
        <v>8797.0644312127242</v>
      </c>
    </row>
    <row r="584" spans="1:13">
      <c r="A584" t="s">
        <v>1223</v>
      </c>
      <c r="B584" t="s">
        <v>1529</v>
      </c>
      <c r="C584" s="49" t="s">
        <v>328</v>
      </c>
      <c r="D584" t="s">
        <v>327</v>
      </c>
      <c r="E584" t="s">
        <v>3038</v>
      </c>
      <c r="F584" s="48">
        <v>7742.8441843080445</v>
      </c>
      <c r="G584" s="48">
        <v>0</v>
      </c>
      <c r="H584" s="48">
        <v>33201.494883046958</v>
      </c>
      <c r="I584" s="48">
        <v>0</v>
      </c>
      <c r="J584" s="48">
        <f t="shared" si="27"/>
        <v>40944.339067355002</v>
      </c>
      <c r="L584" s="47">
        <f t="shared" si="28"/>
        <v>0</v>
      </c>
      <c r="M584" s="47">
        <f t="shared" si="29"/>
        <v>40944.339067355002</v>
      </c>
    </row>
    <row r="585" spans="1:13">
      <c r="A585" t="s">
        <v>1223</v>
      </c>
      <c r="B585" t="s">
        <v>1529</v>
      </c>
      <c r="C585" s="49" t="s">
        <v>1034</v>
      </c>
      <c r="D585" t="s">
        <v>1033</v>
      </c>
      <c r="E585" t="s">
        <v>3037</v>
      </c>
      <c r="F585" s="48">
        <v>579.57890606393698</v>
      </c>
      <c r="G585" s="48">
        <v>619467.70310470404</v>
      </c>
      <c r="H585" s="48">
        <v>2818.0187875977426</v>
      </c>
      <c r="I585" s="48">
        <v>249831.74269218702</v>
      </c>
      <c r="J585" s="48">
        <f t="shared" si="27"/>
        <v>872697.04349055281</v>
      </c>
      <c r="L585" s="47">
        <f t="shared" si="28"/>
        <v>869299.44579689112</v>
      </c>
      <c r="M585" s="47">
        <f t="shared" si="29"/>
        <v>3397.5976936616798</v>
      </c>
    </row>
    <row r="586" spans="1:13">
      <c r="A586" t="s">
        <v>1223</v>
      </c>
      <c r="B586" t="s">
        <v>1529</v>
      </c>
      <c r="C586" s="49" t="s">
        <v>379</v>
      </c>
      <c r="D586" t="s">
        <v>378</v>
      </c>
      <c r="E586" t="s">
        <v>3036</v>
      </c>
      <c r="F586" s="48">
        <v>1173001.4614242124</v>
      </c>
      <c r="G586" s="48">
        <v>1080837.0209239123</v>
      </c>
      <c r="H586" s="48">
        <v>825477.66135898663</v>
      </c>
      <c r="I586" s="48">
        <v>473866.89633440814</v>
      </c>
      <c r="J586" s="48">
        <f t="shared" si="27"/>
        <v>3553183.0400415193</v>
      </c>
      <c r="L586" s="47">
        <f t="shared" si="28"/>
        <v>1554703.9172583204</v>
      </c>
      <c r="M586" s="47">
        <f t="shared" si="29"/>
        <v>1998479.122783199</v>
      </c>
    </row>
    <row r="587" spans="1:13">
      <c r="A587" t="s">
        <v>1223</v>
      </c>
      <c r="B587" t="s">
        <v>1529</v>
      </c>
      <c r="C587" s="49" t="s">
        <v>427</v>
      </c>
      <c r="D587" t="s">
        <v>426</v>
      </c>
      <c r="E587" t="s">
        <v>1901</v>
      </c>
      <c r="F587" s="48">
        <v>220785.49975722327</v>
      </c>
      <c r="G587" s="48">
        <v>83978.422701735937</v>
      </c>
      <c r="H587" s="48">
        <v>204229.53471728723</v>
      </c>
      <c r="I587" s="48">
        <v>239950.26013675396</v>
      </c>
      <c r="J587" s="48">
        <f t="shared" si="27"/>
        <v>748943.71731300047</v>
      </c>
      <c r="L587" s="47">
        <f t="shared" si="28"/>
        <v>323928.68283848988</v>
      </c>
      <c r="M587" s="47">
        <f t="shared" si="29"/>
        <v>425015.03447451047</v>
      </c>
    </row>
    <row r="588" spans="1:13">
      <c r="A588" t="s">
        <v>1223</v>
      </c>
      <c r="B588" t="s">
        <v>1529</v>
      </c>
      <c r="C588" s="49" t="s">
        <v>1022</v>
      </c>
      <c r="D588" t="s">
        <v>1021</v>
      </c>
      <c r="E588" t="s">
        <v>3035</v>
      </c>
      <c r="F588" s="48">
        <v>333911.44353869389</v>
      </c>
      <c r="G588" s="48">
        <v>27092.341842625439</v>
      </c>
      <c r="H588" s="48">
        <v>207139.36142963453</v>
      </c>
      <c r="I588" s="48">
        <v>44335.860056283316</v>
      </c>
      <c r="J588" s="48">
        <f t="shared" si="27"/>
        <v>612479.00686723716</v>
      </c>
      <c r="L588" s="47">
        <f t="shared" si="28"/>
        <v>71428.201898908752</v>
      </c>
      <c r="M588" s="47">
        <f t="shared" si="29"/>
        <v>541050.80496832845</v>
      </c>
    </row>
    <row r="589" spans="1:13">
      <c r="A589" t="s">
        <v>1223</v>
      </c>
      <c r="B589" t="s">
        <v>1667</v>
      </c>
      <c r="C589" s="49" t="s">
        <v>1037</v>
      </c>
      <c r="D589" t="s">
        <v>1036</v>
      </c>
      <c r="E589" t="s">
        <v>1038</v>
      </c>
      <c r="F589" s="48">
        <v>1432298.0183290725</v>
      </c>
      <c r="G589" s="48">
        <v>1247307.6007441513</v>
      </c>
      <c r="H589" s="48">
        <v>3381061.3111320408</v>
      </c>
      <c r="I589" s="48">
        <v>7330861.3198430883</v>
      </c>
      <c r="J589" s="48">
        <f t="shared" si="27"/>
        <v>13391528.250048354</v>
      </c>
      <c r="L589" s="47">
        <f t="shared" si="28"/>
        <v>8578168.9205872398</v>
      </c>
      <c r="M589" s="47">
        <f t="shared" si="29"/>
        <v>4813359.3294611135</v>
      </c>
    </row>
    <row r="590" spans="1:13">
      <c r="J590" s="46"/>
    </row>
  </sheetData>
  <autoFilter ref="A2:K589" xr:uid="{036EED98-8E0C-4097-AB2E-287AB47F284F}"/>
  <mergeCells count="1">
    <mergeCell ref="J1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Revised PGY4 Percent Increases</vt:lpstr>
      <vt:lpstr>UPL UHRIP Analysis by Provider</vt:lpstr>
      <vt:lpstr>IP UPL Gap Data</vt:lpstr>
      <vt:lpstr>OP UPL Gap Data</vt:lpstr>
      <vt:lpstr>PGY4 AA Encounters IP OP 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Fine,Mance (HHSC)</dc:creator>
  <cp:lastModifiedBy>Fine,Mance (HHSC)</cp:lastModifiedBy>
  <dcterms:created xsi:type="dcterms:W3CDTF">2020-03-02T16:04:44Z</dcterms:created>
  <dcterms:modified xsi:type="dcterms:W3CDTF">2020-09-15T22:15:00Z</dcterms:modified>
</cp:coreProperties>
</file>